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len\Awana HK\Awana trainings\Secretary\補充資料\"/>
    </mc:Choice>
  </mc:AlternateContent>
  <xr:revisionPtr revIDLastSave="0" documentId="13_ncr:1_{F9FDC364-94FF-42DE-B9C6-07D7CE3A0234}" xr6:coauthVersionLast="46" xr6:coauthVersionMax="47" xr10:uidLastSave="{00000000-0000-0000-0000-000000000000}"/>
  <bookViews>
    <workbookView xWindow="384" yWindow="384" windowWidth="19320" windowHeight="11916" xr2:uid="{00000000-000D-0000-FFFF-FFFF00000000}"/>
  </bookViews>
  <sheets>
    <sheet name="火花營獎勵記錄" sheetId="2" r:id="rId1"/>
    <sheet name="火花營進度簡報" sheetId="11" r:id="rId2"/>
    <sheet name="火花營進度記錄" sheetId="12" r:id="rId3"/>
    <sheet name="火花營出席獎記錄" sheetId="10" r:id="rId4"/>
  </sheets>
  <definedNames>
    <definedName name="_xlnm._FilterDatabase" localSheetId="3" hidden="1">火花營出席獎記錄!$A$1:$I$43</definedName>
    <definedName name="_xlnm._FilterDatabase" localSheetId="0" hidden="1">火花營獎勵記錄!$A$1:$AU$46</definedName>
    <definedName name="_xlnm._FilterDatabase" localSheetId="1" hidden="1">火花營進度簡報!$A$1:$O$85</definedName>
    <definedName name="_xlnm._FilterDatabase" localSheetId="2" hidden="1">火花營進度記錄!$A$1:$JQ$42</definedName>
    <definedName name="_xlnm.Print_Titles" localSheetId="3">火花營出席獎記錄!$A:$C</definedName>
    <definedName name="_xlnm.Print_Titles" localSheetId="0">火花營獎勵記錄!$A:$E</definedName>
    <definedName name="_xlnm.Print_Titles" localSheetId="2">火花營進度記錄!$A:$C</definedName>
  </definedNames>
  <calcPr calcId="191028"/>
  <fileRecoveryPr autoRecover="0"/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2" i="10"/>
  <c r="B2" i="11"/>
  <c r="O53" i="11"/>
  <c r="H114" i="11"/>
  <c r="G114" i="11"/>
  <c r="AK1" i="2"/>
  <c r="Q133" i="11"/>
  <c r="Q132" i="11"/>
  <c r="Q131" i="11"/>
  <c r="Q130" i="11"/>
  <c r="Q129" i="11"/>
  <c r="Q128" i="11"/>
  <c r="AJ1" i="2"/>
  <c r="H118" i="11"/>
  <c r="G97" i="11"/>
  <c r="F121" i="11"/>
  <c r="AI1" i="2"/>
  <c r="H94" i="11"/>
  <c r="H85" i="11"/>
  <c r="B23" i="11"/>
  <c r="C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F24" i="11"/>
  <c r="G24" i="11"/>
  <c r="H24" i="11"/>
  <c r="I24" i="11"/>
  <c r="J24" i="11"/>
  <c r="K24" i="11"/>
  <c r="L24" i="11"/>
  <c r="M24" i="11"/>
  <c r="N24" i="11"/>
  <c r="O24" i="11"/>
  <c r="P24" i="11"/>
  <c r="F25" i="11"/>
  <c r="G25" i="11"/>
  <c r="H25" i="11"/>
  <c r="I25" i="11"/>
  <c r="J25" i="11"/>
  <c r="K25" i="11"/>
  <c r="L25" i="11"/>
  <c r="M25" i="11"/>
  <c r="N25" i="11"/>
  <c r="O25" i="11"/>
  <c r="P25" i="11"/>
  <c r="A10" i="12"/>
  <c r="A3" i="12"/>
  <c r="P34" i="11"/>
  <c r="O34" i="11"/>
  <c r="N34" i="11"/>
  <c r="M34" i="11"/>
  <c r="L34" i="11"/>
  <c r="K34" i="11"/>
  <c r="J34" i="11"/>
  <c r="I34" i="11"/>
  <c r="H34" i="11"/>
  <c r="G34" i="11"/>
  <c r="F34" i="11"/>
  <c r="P33" i="11"/>
  <c r="O33" i="11"/>
  <c r="N33" i="11"/>
  <c r="M33" i="11"/>
  <c r="L33" i="11"/>
  <c r="K33" i="11"/>
  <c r="J33" i="11"/>
  <c r="I33" i="11"/>
  <c r="H33" i="11"/>
  <c r="G33" i="11"/>
  <c r="F33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C32" i="11"/>
  <c r="B32" i="11"/>
  <c r="P43" i="11"/>
  <c r="O43" i="11"/>
  <c r="N43" i="11"/>
  <c r="M43" i="11"/>
  <c r="L43" i="11"/>
  <c r="K43" i="11"/>
  <c r="J43" i="11"/>
  <c r="I43" i="11"/>
  <c r="H43" i="11"/>
  <c r="G43" i="11"/>
  <c r="F43" i="11"/>
  <c r="P42" i="11"/>
  <c r="O42" i="11"/>
  <c r="N42" i="11"/>
  <c r="M42" i="11"/>
  <c r="L42" i="11"/>
  <c r="K42" i="11"/>
  <c r="J42" i="11"/>
  <c r="I42" i="11"/>
  <c r="H42" i="11"/>
  <c r="G42" i="11"/>
  <c r="F42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C41" i="11"/>
  <c r="B41" i="11"/>
  <c r="P40" i="11"/>
  <c r="O40" i="11"/>
  <c r="N40" i="11"/>
  <c r="M40" i="11"/>
  <c r="L40" i="11"/>
  <c r="K40" i="11"/>
  <c r="J40" i="11"/>
  <c r="I40" i="11"/>
  <c r="H40" i="11"/>
  <c r="G40" i="11"/>
  <c r="F40" i="11"/>
  <c r="P39" i="11"/>
  <c r="O39" i="11"/>
  <c r="N39" i="11"/>
  <c r="M39" i="11"/>
  <c r="L39" i="11"/>
  <c r="K39" i="11"/>
  <c r="J39" i="11"/>
  <c r="I39" i="11"/>
  <c r="H39" i="11"/>
  <c r="G39" i="11"/>
  <c r="F39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C38" i="11"/>
  <c r="B38" i="11"/>
  <c r="P7" i="11"/>
  <c r="O7" i="11"/>
  <c r="N7" i="11"/>
  <c r="M7" i="11"/>
  <c r="L7" i="11"/>
  <c r="K7" i="11"/>
  <c r="J7" i="11"/>
  <c r="I7" i="11"/>
  <c r="H7" i="11"/>
  <c r="G7" i="11"/>
  <c r="F7" i="11"/>
  <c r="P6" i="11"/>
  <c r="O6" i="11"/>
  <c r="N6" i="11"/>
  <c r="M6" i="11"/>
  <c r="L6" i="11"/>
  <c r="K6" i="11"/>
  <c r="J6" i="11"/>
  <c r="I6" i="11"/>
  <c r="H6" i="11"/>
  <c r="G6" i="11"/>
  <c r="F6" i="11"/>
  <c r="P5" i="11"/>
  <c r="O5" i="11"/>
  <c r="N5" i="11"/>
  <c r="M5" i="11"/>
  <c r="L5" i="11"/>
  <c r="K5" i="11"/>
  <c r="J5" i="11"/>
  <c r="I5" i="11"/>
  <c r="H5" i="11"/>
  <c r="G5" i="11"/>
  <c r="F5" i="11"/>
  <c r="E5" i="11"/>
  <c r="C5" i="11"/>
  <c r="B5" i="11"/>
  <c r="P16" i="11"/>
  <c r="O16" i="11"/>
  <c r="N16" i="11"/>
  <c r="M16" i="11"/>
  <c r="L16" i="11"/>
  <c r="K16" i="11"/>
  <c r="J16" i="11"/>
  <c r="I16" i="11"/>
  <c r="H16" i="11"/>
  <c r="G16" i="11"/>
  <c r="F16" i="11"/>
  <c r="P15" i="11"/>
  <c r="O15" i="11"/>
  <c r="N15" i="11"/>
  <c r="M15" i="11"/>
  <c r="L15" i="11"/>
  <c r="K15" i="11"/>
  <c r="J15" i="11"/>
  <c r="I15" i="11"/>
  <c r="H15" i="11"/>
  <c r="G15" i="11"/>
  <c r="F15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C14" i="11"/>
  <c r="B14" i="11"/>
  <c r="P13" i="11"/>
  <c r="O13" i="11"/>
  <c r="N13" i="11"/>
  <c r="M13" i="11"/>
  <c r="L13" i="11"/>
  <c r="K13" i="11"/>
  <c r="J13" i="11"/>
  <c r="I13" i="11"/>
  <c r="H13" i="11"/>
  <c r="G13" i="11"/>
  <c r="F13" i="11"/>
  <c r="P12" i="11"/>
  <c r="O12" i="11"/>
  <c r="N12" i="11"/>
  <c r="M12" i="11"/>
  <c r="L12" i="11"/>
  <c r="K12" i="11"/>
  <c r="J12" i="11"/>
  <c r="I12" i="11"/>
  <c r="H12" i="11"/>
  <c r="G12" i="11"/>
  <c r="F12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C11" i="11"/>
  <c r="B11" i="11"/>
  <c r="P4" i="11"/>
  <c r="O4" i="11"/>
  <c r="N4" i="11"/>
  <c r="M4" i="11"/>
  <c r="L4" i="11"/>
  <c r="K4" i="11"/>
  <c r="J4" i="11"/>
  <c r="I4" i="11"/>
  <c r="H4" i="11"/>
  <c r="G4" i="11"/>
  <c r="F4" i="11"/>
  <c r="P3" i="11"/>
  <c r="O3" i="11"/>
  <c r="N3" i="11"/>
  <c r="M3" i="11"/>
  <c r="L3" i="11"/>
  <c r="K3" i="11"/>
  <c r="J3" i="11"/>
  <c r="I3" i="11"/>
  <c r="H3" i="11"/>
  <c r="G3" i="11"/>
  <c r="F3" i="11"/>
  <c r="P2" i="11"/>
  <c r="O2" i="11"/>
  <c r="N2" i="11"/>
  <c r="M2" i="11"/>
  <c r="L2" i="11"/>
  <c r="K2" i="11"/>
  <c r="J2" i="11"/>
  <c r="I2" i="11"/>
  <c r="H2" i="11"/>
  <c r="G2" i="11"/>
  <c r="F2" i="11"/>
  <c r="E2" i="11"/>
  <c r="C2" i="11"/>
  <c r="P22" i="11"/>
  <c r="O22" i="11"/>
  <c r="N22" i="11"/>
  <c r="M22" i="11"/>
  <c r="L22" i="11"/>
  <c r="K22" i="11"/>
  <c r="J22" i="11"/>
  <c r="I22" i="11"/>
  <c r="H22" i="11"/>
  <c r="G22" i="11"/>
  <c r="F22" i="11"/>
  <c r="P21" i="11"/>
  <c r="O21" i="11"/>
  <c r="N21" i="11"/>
  <c r="M21" i="11"/>
  <c r="L21" i="11"/>
  <c r="K21" i="11"/>
  <c r="J21" i="11"/>
  <c r="I21" i="11"/>
  <c r="H21" i="11"/>
  <c r="G21" i="11"/>
  <c r="F21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C20" i="11"/>
  <c r="B20" i="11"/>
  <c r="P31" i="11"/>
  <c r="O31" i="11"/>
  <c r="N31" i="11"/>
  <c r="M31" i="11"/>
  <c r="L31" i="11"/>
  <c r="K31" i="11"/>
  <c r="J31" i="11"/>
  <c r="I31" i="11"/>
  <c r="H31" i="11"/>
  <c r="G31" i="11"/>
  <c r="F31" i="11"/>
  <c r="P30" i="11"/>
  <c r="O30" i="11"/>
  <c r="N30" i="11"/>
  <c r="M30" i="11"/>
  <c r="L30" i="11"/>
  <c r="K30" i="11"/>
  <c r="J30" i="11"/>
  <c r="I30" i="11"/>
  <c r="H30" i="11"/>
  <c r="G30" i="11"/>
  <c r="F30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C29" i="11"/>
  <c r="B29" i="11"/>
  <c r="P37" i="11"/>
  <c r="O37" i="11"/>
  <c r="N37" i="11"/>
  <c r="M37" i="11"/>
  <c r="L37" i="11"/>
  <c r="K37" i="11"/>
  <c r="J37" i="11"/>
  <c r="I37" i="11"/>
  <c r="H37" i="11"/>
  <c r="G37" i="11"/>
  <c r="F37" i="11"/>
  <c r="P36" i="11"/>
  <c r="O36" i="11"/>
  <c r="N36" i="11"/>
  <c r="M36" i="11"/>
  <c r="L36" i="11"/>
  <c r="K36" i="11"/>
  <c r="J36" i="11"/>
  <c r="I36" i="11"/>
  <c r="H36" i="11"/>
  <c r="G36" i="11"/>
  <c r="F36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C35" i="11"/>
  <c r="B35" i="11"/>
  <c r="P10" i="11"/>
  <c r="O10" i="11"/>
  <c r="N10" i="11"/>
  <c r="M10" i="11"/>
  <c r="L10" i="11"/>
  <c r="K10" i="11"/>
  <c r="J10" i="11"/>
  <c r="I10" i="11"/>
  <c r="H10" i="11"/>
  <c r="G10" i="11"/>
  <c r="F10" i="11"/>
  <c r="P9" i="11"/>
  <c r="O9" i="11"/>
  <c r="N9" i="11"/>
  <c r="M9" i="11"/>
  <c r="L9" i="11"/>
  <c r="K9" i="11"/>
  <c r="J9" i="11"/>
  <c r="I9" i="11"/>
  <c r="H9" i="11"/>
  <c r="G9" i="11"/>
  <c r="F9" i="11"/>
  <c r="P8" i="11"/>
  <c r="O8" i="11"/>
  <c r="N8" i="11"/>
  <c r="M8" i="11"/>
  <c r="L8" i="11"/>
  <c r="K8" i="11"/>
  <c r="J8" i="11"/>
  <c r="I8" i="11"/>
  <c r="H8" i="11"/>
  <c r="G8" i="11"/>
  <c r="F8" i="11"/>
  <c r="E8" i="11"/>
  <c r="C8" i="11"/>
  <c r="B8" i="11"/>
  <c r="P19" i="11"/>
  <c r="O19" i="11"/>
  <c r="N19" i="11"/>
  <c r="M19" i="11"/>
  <c r="L19" i="11"/>
  <c r="K19" i="11"/>
  <c r="J19" i="11"/>
  <c r="I19" i="11"/>
  <c r="H19" i="11"/>
  <c r="G19" i="11"/>
  <c r="F19" i="11"/>
  <c r="P18" i="11"/>
  <c r="O18" i="11"/>
  <c r="N18" i="11"/>
  <c r="M18" i="11"/>
  <c r="L18" i="11"/>
  <c r="K18" i="11"/>
  <c r="J18" i="11"/>
  <c r="I18" i="11"/>
  <c r="H18" i="11"/>
  <c r="G18" i="11"/>
  <c r="F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C17" i="11"/>
  <c r="B17" i="11"/>
  <c r="P28" i="11"/>
  <c r="O28" i="11"/>
  <c r="N28" i="11"/>
  <c r="M28" i="11"/>
  <c r="L28" i="11"/>
  <c r="K28" i="11"/>
  <c r="J28" i="11"/>
  <c r="I28" i="11"/>
  <c r="H28" i="11"/>
  <c r="G28" i="11"/>
  <c r="F28" i="11"/>
  <c r="P27" i="11"/>
  <c r="O27" i="11"/>
  <c r="N27" i="11"/>
  <c r="M27" i="11"/>
  <c r="L27" i="11"/>
  <c r="K27" i="11"/>
  <c r="J27" i="11"/>
  <c r="I27" i="11"/>
  <c r="H27" i="11"/>
  <c r="G27" i="11"/>
  <c r="F27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C26" i="11"/>
  <c r="B26" i="11"/>
  <c r="D37" i="12"/>
  <c r="IL37" i="12"/>
  <c r="IM37" i="12"/>
  <c r="IN37" i="12"/>
  <c r="IL22" i="12"/>
  <c r="D22" i="12"/>
  <c r="IM22" i="12"/>
  <c r="IN22" i="12"/>
  <c r="A4" i="12"/>
  <c r="A5" i="12"/>
  <c r="A6" i="12"/>
  <c r="A7" i="12"/>
  <c r="A8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IN15" i="12"/>
  <c r="S43" i="11"/>
  <c r="IM15" i="12"/>
  <c r="S42" i="11"/>
  <c r="IL15" i="12"/>
  <c r="IN14" i="12"/>
  <c r="S40" i="11"/>
  <c r="IM14" i="12"/>
  <c r="S39" i="11"/>
  <c r="IL14" i="12"/>
  <c r="S38" i="11"/>
  <c r="IN13" i="12"/>
  <c r="S37" i="11"/>
  <c r="IM13" i="12"/>
  <c r="S36" i="11"/>
  <c r="IL13" i="12"/>
  <c r="S35" i="11"/>
  <c r="D13" i="12"/>
  <c r="IN12" i="12"/>
  <c r="S34" i="11"/>
  <c r="IM12" i="12"/>
  <c r="S33" i="11"/>
  <c r="IL12" i="12"/>
  <c r="S32" i="11"/>
  <c r="D12" i="12"/>
  <c r="IN11" i="12"/>
  <c r="S31" i="11"/>
  <c r="IM11" i="12"/>
  <c r="S30" i="11"/>
  <c r="IL11" i="12"/>
  <c r="S29" i="11"/>
  <c r="IN10" i="12"/>
  <c r="S28" i="11"/>
  <c r="IM10" i="12"/>
  <c r="S27" i="11"/>
  <c r="IL10" i="12"/>
  <c r="S26" i="11"/>
  <c r="IN2" i="12"/>
  <c r="S4" i="11"/>
  <c r="IM2" i="12"/>
  <c r="S3" i="11"/>
  <c r="IL2" i="12"/>
  <c r="S2" i="11"/>
  <c r="D2" i="12"/>
  <c r="IN8" i="12"/>
  <c r="S22" i="11"/>
  <c r="IM8" i="12"/>
  <c r="S21" i="11"/>
  <c r="IL8" i="12"/>
  <c r="S20" i="11"/>
  <c r="IN7" i="12"/>
  <c r="S19" i="11"/>
  <c r="IM7" i="12"/>
  <c r="S18" i="11"/>
  <c r="IL7" i="12"/>
  <c r="S17" i="11"/>
  <c r="IN6" i="12"/>
  <c r="S16" i="11"/>
  <c r="IM6" i="12"/>
  <c r="S15" i="11"/>
  <c r="IL6" i="12"/>
  <c r="S14" i="11"/>
  <c r="IN5" i="12"/>
  <c r="S13" i="11"/>
  <c r="IM5" i="12"/>
  <c r="S12" i="11"/>
  <c r="IL5" i="12"/>
  <c r="S11" i="11"/>
  <c r="IN4" i="12"/>
  <c r="S10" i="11"/>
  <c r="IM4" i="12"/>
  <c r="S9" i="11"/>
  <c r="IL4" i="12"/>
  <c r="S8" i="11"/>
  <c r="IN3" i="12"/>
  <c r="S7" i="11"/>
  <c r="IM3" i="12"/>
  <c r="S6" i="11"/>
  <c r="IL3" i="12"/>
  <c r="S5" i="11"/>
  <c r="IN9" i="12"/>
  <c r="S25" i="11"/>
  <c r="IM9" i="12"/>
  <c r="S24" i="11"/>
  <c r="IL9" i="12"/>
  <c r="S23" i="11"/>
  <c r="D7" i="12"/>
  <c r="D4" i="12"/>
  <c r="D8" i="12"/>
  <c r="D10" i="12"/>
  <c r="D11" i="12"/>
  <c r="D3" i="12"/>
  <c r="D5" i="12"/>
  <c r="D9" i="12"/>
  <c r="D6" i="12"/>
  <c r="D14" i="12"/>
  <c r="D15" i="12"/>
  <c r="S41" i="11"/>
  <c r="P58" i="11"/>
  <c r="O58" i="11"/>
  <c r="N58" i="11"/>
  <c r="M58" i="11"/>
  <c r="L58" i="11"/>
  <c r="K58" i="11"/>
  <c r="J58" i="11"/>
  <c r="I58" i="11"/>
  <c r="H58" i="11"/>
  <c r="G58" i="11"/>
  <c r="F58" i="11"/>
  <c r="P57" i="11"/>
  <c r="O57" i="11"/>
  <c r="N57" i="11"/>
  <c r="M57" i="11"/>
  <c r="L57" i="11"/>
  <c r="K57" i="11"/>
  <c r="J57" i="11"/>
  <c r="I57" i="11"/>
  <c r="H57" i="11"/>
  <c r="G57" i="11"/>
  <c r="F57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C56" i="11"/>
  <c r="B56" i="11"/>
  <c r="P55" i="11"/>
  <c r="O55" i="11"/>
  <c r="N55" i="11"/>
  <c r="M55" i="11"/>
  <c r="L55" i="11"/>
  <c r="K55" i="11"/>
  <c r="J55" i="11"/>
  <c r="I55" i="11"/>
  <c r="H55" i="11"/>
  <c r="G55" i="11"/>
  <c r="F55" i="11"/>
  <c r="P54" i="11"/>
  <c r="O54" i="11"/>
  <c r="N54" i="11"/>
  <c r="M54" i="11"/>
  <c r="L54" i="11"/>
  <c r="K54" i="11"/>
  <c r="J54" i="11"/>
  <c r="I54" i="11"/>
  <c r="H54" i="11"/>
  <c r="G54" i="11"/>
  <c r="F54" i="11"/>
  <c r="P53" i="11"/>
  <c r="N53" i="11"/>
  <c r="M53" i="11"/>
  <c r="L53" i="11"/>
  <c r="K53" i="11"/>
  <c r="J53" i="11"/>
  <c r="I53" i="11"/>
  <c r="H53" i="11"/>
  <c r="G53" i="11"/>
  <c r="F53" i="11"/>
  <c r="E53" i="11"/>
  <c r="C53" i="11"/>
  <c r="B53" i="11"/>
  <c r="P46" i="11"/>
  <c r="O46" i="11"/>
  <c r="N46" i="11"/>
  <c r="M46" i="11"/>
  <c r="L46" i="11"/>
  <c r="K46" i="11"/>
  <c r="J46" i="11"/>
  <c r="I46" i="11"/>
  <c r="H46" i="11"/>
  <c r="G46" i="11"/>
  <c r="F46" i="11"/>
  <c r="P45" i="11"/>
  <c r="O45" i="11"/>
  <c r="N45" i="11"/>
  <c r="M45" i="11"/>
  <c r="L45" i="11"/>
  <c r="K45" i="11"/>
  <c r="J45" i="11"/>
  <c r="I45" i="11"/>
  <c r="H45" i="11"/>
  <c r="G45" i="11"/>
  <c r="F45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C44" i="11"/>
  <c r="B44" i="11"/>
  <c r="P70" i="11"/>
  <c r="O70" i="11"/>
  <c r="N70" i="11"/>
  <c r="M70" i="11"/>
  <c r="L70" i="11"/>
  <c r="K70" i="11"/>
  <c r="J70" i="11"/>
  <c r="I70" i="11"/>
  <c r="H70" i="11"/>
  <c r="G70" i="11"/>
  <c r="F70" i="11"/>
  <c r="P69" i="11"/>
  <c r="O69" i="11"/>
  <c r="N69" i="11"/>
  <c r="M69" i="11"/>
  <c r="L69" i="11"/>
  <c r="K69" i="11"/>
  <c r="J69" i="11"/>
  <c r="I69" i="11"/>
  <c r="H69" i="11"/>
  <c r="G69" i="11"/>
  <c r="F69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C68" i="11"/>
  <c r="B68" i="11"/>
  <c r="P49" i="11"/>
  <c r="O49" i="11"/>
  <c r="N49" i="11"/>
  <c r="M49" i="11"/>
  <c r="L49" i="11"/>
  <c r="K49" i="11"/>
  <c r="J49" i="11"/>
  <c r="I49" i="11"/>
  <c r="H49" i="11"/>
  <c r="G49" i="11"/>
  <c r="F49" i="11"/>
  <c r="P48" i="11"/>
  <c r="O48" i="11"/>
  <c r="N48" i="11"/>
  <c r="M48" i="11"/>
  <c r="L48" i="11"/>
  <c r="K48" i="11"/>
  <c r="J48" i="11"/>
  <c r="I48" i="11"/>
  <c r="H48" i="11"/>
  <c r="G48" i="11"/>
  <c r="F48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C47" i="11"/>
  <c r="B47" i="11"/>
  <c r="P67" i="11"/>
  <c r="O67" i="11"/>
  <c r="N67" i="11"/>
  <c r="M67" i="11"/>
  <c r="L67" i="11"/>
  <c r="K67" i="11"/>
  <c r="J67" i="11"/>
  <c r="I67" i="11"/>
  <c r="H67" i="11"/>
  <c r="G67" i="11"/>
  <c r="F67" i="11"/>
  <c r="P66" i="11"/>
  <c r="O66" i="11"/>
  <c r="N66" i="11"/>
  <c r="M66" i="11"/>
  <c r="L66" i="11"/>
  <c r="K66" i="11"/>
  <c r="J66" i="11"/>
  <c r="I66" i="11"/>
  <c r="H66" i="11"/>
  <c r="G66" i="11"/>
  <c r="F66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C65" i="11"/>
  <c r="B65" i="11"/>
  <c r="P121" i="11"/>
  <c r="O121" i="11"/>
  <c r="N121" i="11"/>
  <c r="M121" i="11"/>
  <c r="L121" i="11"/>
  <c r="K121" i="11"/>
  <c r="J121" i="11"/>
  <c r="I121" i="11"/>
  <c r="H121" i="11"/>
  <c r="G121" i="11"/>
  <c r="P120" i="11"/>
  <c r="O120" i="11"/>
  <c r="N120" i="11"/>
  <c r="M120" i="11"/>
  <c r="L120" i="11"/>
  <c r="K120" i="11"/>
  <c r="J120" i="11"/>
  <c r="I120" i="11"/>
  <c r="H120" i="11"/>
  <c r="G120" i="11"/>
  <c r="F120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C119" i="11"/>
  <c r="B119" i="11"/>
  <c r="P52" i="11"/>
  <c r="O52" i="11"/>
  <c r="N52" i="11"/>
  <c r="M52" i="11"/>
  <c r="L52" i="11"/>
  <c r="K52" i="11"/>
  <c r="J52" i="11"/>
  <c r="I52" i="11"/>
  <c r="H52" i="11"/>
  <c r="G52" i="11"/>
  <c r="F52" i="11"/>
  <c r="P51" i="11"/>
  <c r="O51" i="11"/>
  <c r="N51" i="11"/>
  <c r="M51" i="11"/>
  <c r="L51" i="11"/>
  <c r="K51" i="11"/>
  <c r="J51" i="11"/>
  <c r="I51" i="11"/>
  <c r="H51" i="11"/>
  <c r="G51" i="11"/>
  <c r="F51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C50" i="11"/>
  <c r="B50" i="11"/>
  <c r="P112" i="11"/>
  <c r="O112" i="11"/>
  <c r="N112" i="11"/>
  <c r="M112" i="11"/>
  <c r="L112" i="11"/>
  <c r="K112" i="11"/>
  <c r="J112" i="11"/>
  <c r="I112" i="11"/>
  <c r="H112" i="11"/>
  <c r="G112" i="11"/>
  <c r="F112" i="11"/>
  <c r="P111" i="11"/>
  <c r="O111" i="11"/>
  <c r="N111" i="11"/>
  <c r="M111" i="11"/>
  <c r="L111" i="11"/>
  <c r="K111" i="11"/>
  <c r="J111" i="11"/>
  <c r="I111" i="11"/>
  <c r="H111" i="11"/>
  <c r="G111" i="11"/>
  <c r="F111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C110" i="11"/>
  <c r="B110" i="11"/>
  <c r="P94" i="11"/>
  <c r="O94" i="11"/>
  <c r="N94" i="11"/>
  <c r="M94" i="11"/>
  <c r="L94" i="11"/>
  <c r="K94" i="11"/>
  <c r="J94" i="11"/>
  <c r="I94" i="11"/>
  <c r="G94" i="11"/>
  <c r="F94" i="11"/>
  <c r="P93" i="11"/>
  <c r="O93" i="11"/>
  <c r="N93" i="11"/>
  <c r="M93" i="11"/>
  <c r="L93" i="11"/>
  <c r="K93" i="11"/>
  <c r="J93" i="11"/>
  <c r="I93" i="11"/>
  <c r="H93" i="11"/>
  <c r="G93" i="11"/>
  <c r="F93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C92" i="11"/>
  <c r="B92" i="11"/>
  <c r="P124" i="11"/>
  <c r="O124" i="11"/>
  <c r="N124" i="11"/>
  <c r="M124" i="11"/>
  <c r="L124" i="11"/>
  <c r="K124" i="11"/>
  <c r="J124" i="11"/>
  <c r="I124" i="11"/>
  <c r="H124" i="11"/>
  <c r="G124" i="11"/>
  <c r="F124" i="11"/>
  <c r="P123" i="11"/>
  <c r="O123" i="11"/>
  <c r="N123" i="11"/>
  <c r="M123" i="11"/>
  <c r="L123" i="11"/>
  <c r="K123" i="11"/>
  <c r="J123" i="11"/>
  <c r="I123" i="11"/>
  <c r="H123" i="11"/>
  <c r="G123" i="11"/>
  <c r="F123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C122" i="11"/>
  <c r="B122" i="11"/>
  <c r="P127" i="11"/>
  <c r="O127" i="11"/>
  <c r="N127" i="11"/>
  <c r="M127" i="11"/>
  <c r="L127" i="11"/>
  <c r="K127" i="11"/>
  <c r="J127" i="11"/>
  <c r="I127" i="11"/>
  <c r="H127" i="11"/>
  <c r="G127" i="11"/>
  <c r="F127" i="11"/>
  <c r="P126" i="11"/>
  <c r="O126" i="11"/>
  <c r="N126" i="11"/>
  <c r="M126" i="11"/>
  <c r="L126" i="11"/>
  <c r="K126" i="11"/>
  <c r="J126" i="11"/>
  <c r="I126" i="11"/>
  <c r="H126" i="11"/>
  <c r="G126" i="11"/>
  <c r="F126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C125" i="11"/>
  <c r="B125" i="11"/>
  <c r="P109" i="11"/>
  <c r="O109" i="11"/>
  <c r="N109" i="11"/>
  <c r="M109" i="11"/>
  <c r="L109" i="11"/>
  <c r="K109" i="11"/>
  <c r="J109" i="11"/>
  <c r="I109" i="11"/>
  <c r="H109" i="11"/>
  <c r="G109" i="11"/>
  <c r="F109" i="11"/>
  <c r="P108" i="11"/>
  <c r="O108" i="11"/>
  <c r="N108" i="11"/>
  <c r="M108" i="11"/>
  <c r="L108" i="11"/>
  <c r="K108" i="11"/>
  <c r="J108" i="11"/>
  <c r="I108" i="11"/>
  <c r="H108" i="11"/>
  <c r="G108" i="11"/>
  <c r="F108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C107" i="11"/>
  <c r="B107" i="11"/>
  <c r="P100" i="11"/>
  <c r="O100" i="11"/>
  <c r="N100" i="11"/>
  <c r="M100" i="11"/>
  <c r="L100" i="11"/>
  <c r="K100" i="11"/>
  <c r="J100" i="11"/>
  <c r="I100" i="11"/>
  <c r="H100" i="11"/>
  <c r="G100" i="11"/>
  <c r="F100" i="11"/>
  <c r="P99" i="11"/>
  <c r="O99" i="11"/>
  <c r="N99" i="11"/>
  <c r="M99" i="11"/>
  <c r="L99" i="11"/>
  <c r="K99" i="11"/>
  <c r="J99" i="11"/>
  <c r="I99" i="11"/>
  <c r="H99" i="11"/>
  <c r="G99" i="11"/>
  <c r="F99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C98" i="11"/>
  <c r="B98" i="11"/>
  <c r="P64" i="11"/>
  <c r="IN42" i="12"/>
  <c r="S124" i="11"/>
  <c r="IM42" i="12"/>
  <c r="S123" i="11"/>
  <c r="IL42" i="12"/>
  <c r="IN38" i="12"/>
  <c r="S112" i="11"/>
  <c r="IM38" i="12"/>
  <c r="S111" i="11"/>
  <c r="IL38" i="12"/>
  <c r="IN41" i="12"/>
  <c r="S121" i="11"/>
  <c r="IM41" i="12"/>
  <c r="S120" i="11"/>
  <c r="IL41" i="12"/>
  <c r="IN43" i="12"/>
  <c r="S127" i="11"/>
  <c r="IM43" i="12"/>
  <c r="S126" i="11"/>
  <c r="IL43" i="12"/>
  <c r="P61" i="11"/>
  <c r="O61" i="11"/>
  <c r="N61" i="11"/>
  <c r="M61" i="11"/>
  <c r="L61" i="11"/>
  <c r="K61" i="11"/>
  <c r="J61" i="11"/>
  <c r="I61" i="11"/>
  <c r="H61" i="11"/>
  <c r="G61" i="11"/>
  <c r="F61" i="11"/>
  <c r="P60" i="11"/>
  <c r="O60" i="11"/>
  <c r="N60" i="11"/>
  <c r="M60" i="11"/>
  <c r="L60" i="11"/>
  <c r="K60" i="11"/>
  <c r="J60" i="11"/>
  <c r="I60" i="11"/>
  <c r="H60" i="11"/>
  <c r="G60" i="11"/>
  <c r="F60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C59" i="11"/>
  <c r="B59" i="11"/>
  <c r="S109" i="11"/>
  <c r="S108" i="11"/>
  <c r="IN23" i="12"/>
  <c r="S67" i="11"/>
  <c r="IM23" i="12"/>
  <c r="S66" i="11"/>
  <c r="IL23" i="12"/>
  <c r="IN21" i="12"/>
  <c r="S61" i="11"/>
  <c r="IM21" i="12"/>
  <c r="S60" i="11"/>
  <c r="IL21" i="12"/>
  <c r="D21" i="12"/>
  <c r="IN17" i="12"/>
  <c r="S49" i="11"/>
  <c r="IM17" i="12"/>
  <c r="S48" i="11"/>
  <c r="IL17" i="12"/>
  <c r="IN24" i="12"/>
  <c r="S70" i="11"/>
  <c r="IM24" i="12"/>
  <c r="S69" i="11"/>
  <c r="IL24" i="12"/>
  <c r="S68" i="11"/>
  <c r="IN18" i="12"/>
  <c r="S52" i="11"/>
  <c r="IM18" i="12"/>
  <c r="S51" i="11"/>
  <c r="IL18" i="12"/>
  <c r="S50" i="11"/>
  <c r="IN16" i="12"/>
  <c r="IM16" i="12"/>
  <c r="IL16" i="12"/>
  <c r="IN20" i="12"/>
  <c r="S58" i="11"/>
  <c r="IM20" i="12"/>
  <c r="S57" i="11"/>
  <c r="IL20" i="12"/>
  <c r="S56" i="11"/>
  <c r="IN19" i="12"/>
  <c r="IM19" i="12"/>
  <c r="IL19" i="12"/>
  <c r="D24" i="12"/>
  <c r="S55" i="11"/>
  <c r="S54" i="11"/>
  <c r="S53" i="11"/>
  <c r="S44" i="11"/>
  <c r="S45" i="11"/>
  <c r="S46" i="11"/>
  <c r="D20" i="12"/>
  <c r="D16" i="12"/>
  <c r="D18" i="12"/>
  <c r="D19" i="12"/>
  <c r="D23" i="12"/>
  <c r="S65" i="11"/>
  <c r="D42" i="12"/>
  <c r="S122" i="11"/>
  <c r="D38" i="12"/>
  <c r="S110" i="11"/>
  <c r="D41" i="12"/>
  <c r="S119" i="11"/>
  <c r="D43" i="12"/>
  <c r="S125" i="11"/>
  <c r="S107" i="11"/>
  <c r="D17" i="12"/>
  <c r="S47" i="11"/>
  <c r="S59" i="11"/>
  <c r="IN32" i="12"/>
  <c r="S94" i="11"/>
  <c r="IM32" i="12"/>
  <c r="S93" i="11"/>
  <c r="IL32" i="12"/>
  <c r="S64" i="11"/>
  <c r="IL30" i="12"/>
  <c r="D30" i="12"/>
  <c r="IM30" i="12"/>
  <c r="IN30" i="12"/>
  <c r="IL39" i="12"/>
  <c r="IM39" i="12"/>
  <c r="IN39" i="12"/>
  <c r="IL27" i="12"/>
  <c r="D27" i="12"/>
  <c r="IM27" i="12"/>
  <c r="IN27" i="12"/>
  <c r="IL25" i="12"/>
  <c r="D25" i="12"/>
  <c r="IM25" i="12"/>
  <c r="IN25" i="12"/>
  <c r="IL33" i="12"/>
  <c r="D33" i="12"/>
  <c r="IM33" i="12"/>
  <c r="IN33" i="12"/>
  <c r="S97" i="11"/>
  <c r="IL34" i="12"/>
  <c r="IM34" i="12"/>
  <c r="S99" i="11"/>
  <c r="IN34" i="12"/>
  <c r="S100" i="11"/>
  <c r="IL31" i="12"/>
  <c r="D31" i="12"/>
  <c r="IM31" i="12"/>
  <c r="IN31" i="12"/>
  <c r="D32" i="12"/>
  <c r="S92" i="11"/>
  <c r="D39" i="12"/>
  <c r="D34" i="12"/>
  <c r="S98" i="11"/>
  <c r="M75" i="2"/>
  <c r="M74" i="2"/>
  <c r="M73" i="2"/>
  <c r="M72" i="2"/>
  <c r="L75" i="2"/>
  <c r="L74" i="2"/>
  <c r="L73" i="2"/>
  <c r="L72" i="2"/>
  <c r="O103" i="11"/>
  <c r="N103" i="11"/>
  <c r="M103" i="11"/>
  <c r="L103" i="11"/>
  <c r="K103" i="11"/>
  <c r="J103" i="11"/>
  <c r="I103" i="11"/>
  <c r="H103" i="11"/>
  <c r="G103" i="11"/>
  <c r="F103" i="11"/>
  <c r="F102" i="11"/>
  <c r="G102" i="11"/>
  <c r="H102" i="11"/>
  <c r="I102" i="11"/>
  <c r="J102" i="11"/>
  <c r="K102" i="11"/>
  <c r="L102" i="11"/>
  <c r="M102" i="11"/>
  <c r="N102" i="11"/>
  <c r="O102" i="11"/>
  <c r="P102" i="11"/>
  <c r="P103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C101" i="11"/>
  <c r="B101" i="11"/>
  <c r="O113" i="11"/>
  <c r="G64" i="11"/>
  <c r="F115" i="11"/>
  <c r="G115" i="11"/>
  <c r="H115" i="11"/>
  <c r="I115" i="11"/>
  <c r="J115" i="11"/>
  <c r="K115" i="11"/>
  <c r="L115" i="11"/>
  <c r="M115" i="11"/>
  <c r="N115" i="11"/>
  <c r="O115" i="11"/>
  <c r="P115" i="11"/>
  <c r="P114" i="11"/>
  <c r="O114" i="11"/>
  <c r="N114" i="11"/>
  <c r="M114" i="11"/>
  <c r="L114" i="11"/>
  <c r="K114" i="11"/>
  <c r="J114" i="11"/>
  <c r="I114" i="11"/>
  <c r="F114" i="11"/>
  <c r="P113" i="11"/>
  <c r="N113" i="11"/>
  <c r="M113" i="11"/>
  <c r="L113" i="11"/>
  <c r="J113" i="11"/>
  <c r="K113" i="11"/>
  <c r="I113" i="11"/>
  <c r="H113" i="11"/>
  <c r="F113" i="11"/>
  <c r="G113" i="11"/>
  <c r="E113" i="11"/>
  <c r="C113" i="11"/>
  <c r="B113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P82" i="11"/>
  <c r="O82" i="11"/>
  <c r="N82" i="11"/>
  <c r="M82" i="11"/>
  <c r="L82" i="11"/>
  <c r="K82" i="11"/>
  <c r="J82" i="11"/>
  <c r="I82" i="11"/>
  <c r="H82" i="11"/>
  <c r="G82" i="11"/>
  <c r="F82" i="11"/>
  <c r="P81" i="11"/>
  <c r="O81" i="11"/>
  <c r="N81" i="11"/>
  <c r="M81" i="11"/>
  <c r="L81" i="11"/>
  <c r="K81" i="11"/>
  <c r="J81" i="11"/>
  <c r="I81" i="11"/>
  <c r="H81" i="11"/>
  <c r="G81" i="11"/>
  <c r="F81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C80" i="11"/>
  <c r="B80" i="11"/>
  <c r="P85" i="11"/>
  <c r="O85" i="11"/>
  <c r="N85" i="11"/>
  <c r="M85" i="11"/>
  <c r="L85" i="11"/>
  <c r="K85" i="11"/>
  <c r="J85" i="11"/>
  <c r="I85" i="11"/>
  <c r="G85" i="11"/>
  <c r="F85" i="11"/>
  <c r="P84" i="11"/>
  <c r="O84" i="11"/>
  <c r="N84" i="11"/>
  <c r="M84" i="11"/>
  <c r="L84" i="11"/>
  <c r="K84" i="11"/>
  <c r="J84" i="11"/>
  <c r="I84" i="11"/>
  <c r="H84" i="11"/>
  <c r="G84" i="11"/>
  <c r="F84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C83" i="11"/>
  <c r="B83" i="11"/>
  <c r="B86" i="11"/>
  <c r="C86" i="11"/>
  <c r="F87" i="11"/>
  <c r="G87" i="11"/>
  <c r="H87" i="11"/>
  <c r="I87" i="11"/>
  <c r="J87" i="11"/>
  <c r="K87" i="11"/>
  <c r="L87" i="11"/>
  <c r="M87" i="11"/>
  <c r="N87" i="11"/>
  <c r="O87" i="11"/>
  <c r="P87" i="11"/>
  <c r="F88" i="11"/>
  <c r="G88" i="11"/>
  <c r="H88" i="11"/>
  <c r="I88" i="11"/>
  <c r="J88" i="11"/>
  <c r="K88" i="11"/>
  <c r="L88" i="11"/>
  <c r="M88" i="11"/>
  <c r="N88" i="11"/>
  <c r="O88" i="11"/>
  <c r="P88" i="11"/>
  <c r="P97" i="11"/>
  <c r="O97" i="11"/>
  <c r="N97" i="11"/>
  <c r="M97" i="11"/>
  <c r="L97" i="11"/>
  <c r="K97" i="11"/>
  <c r="J97" i="11"/>
  <c r="I97" i="11"/>
  <c r="H97" i="11"/>
  <c r="F97" i="11"/>
  <c r="P96" i="11"/>
  <c r="O96" i="11"/>
  <c r="N96" i="11"/>
  <c r="M96" i="11"/>
  <c r="L96" i="11"/>
  <c r="K96" i="11"/>
  <c r="J96" i="11"/>
  <c r="I96" i="11"/>
  <c r="H96" i="11"/>
  <c r="G96" i="11"/>
  <c r="F96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C95" i="11"/>
  <c r="B95" i="11"/>
  <c r="P76" i="11"/>
  <c r="O76" i="11"/>
  <c r="N76" i="11"/>
  <c r="M76" i="11"/>
  <c r="L76" i="11"/>
  <c r="K76" i="11"/>
  <c r="J76" i="11"/>
  <c r="I76" i="11"/>
  <c r="H76" i="11"/>
  <c r="G76" i="11"/>
  <c r="F76" i="11"/>
  <c r="P75" i="11"/>
  <c r="O75" i="11"/>
  <c r="N75" i="11"/>
  <c r="M75" i="11"/>
  <c r="L75" i="11"/>
  <c r="K75" i="11"/>
  <c r="J75" i="11"/>
  <c r="I75" i="11"/>
  <c r="H75" i="11"/>
  <c r="G75" i="11"/>
  <c r="F75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C74" i="11"/>
  <c r="B74" i="11"/>
  <c r="P73" i="11"/>
  <c r="O73" i="11"/>
  <c r="N73" i="11"/>
  <c r="M73" i="11"/>
  <c r="L73" i="11"/>
  <c r="K73" i="11"/>
  <c r="J73" i="11"/>
  <c r="I73" i="11"/>
  <c r="H73" i="11"/>
  <c r="G73" i="11"/>
  <c r="F73" i="11"/>
  <c r="P72" i="11"/>
  <c r="O72" i="11"/>
  <c r="N72" i="11"/>
  <c r="M72" i="11"/>
  <c r="L72" i="11"/>
  <c r="K72" i="11"/>
  <c r="J72" i="11"/>
  <c r="I72" i="11"/>
  <c r="H72" i="11"/>
  <c r="G72" i="11"/>
  <c r="F72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C71" i="11"/>
  <c r="B71" i="11"/>
  <c r="P79" i="11"/>
  <c r="O79" i="11"/>
  <c r="N79" i="11"/>
  <c r="M79" i="11"/>
  <c r="L79" i="11"/>
  <c r="K79" i="11"/>
  <c r="J79" i="11"/>
  <c r="I79" i="11"/>
  <c r="H79" i="11"/>
  <c r="G79" i="11"/>
  <c r="F79" i="11"/>
  <c r="P78" i="11"/>
  <c r="O78" i="11"/>
  <c r="N78" i="11"/>
  <c r="M78" i="11"/>
  <c r="L78" i="11"/>
  <c r="K78" i="11"/>
  <c r="T128" i="11"/>
  <c r="J78" i="11"/>
  <c r="I78" i="11"/>
  <c r="H78" i="11"/>
  <c r="G78" i="11"/>
  <c r="F78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C77" i="11"/>
  <c r="B77" i="11"/>
  <c r="P91" i="11"/>
  <c r="O91" i="11"/>
  <c r="N91" i="11"/>
  <c r="M91" i="11"/>
  <c r="L91" i="11"/>
  <c r="K91" i="11"/>
  <c r="J91" i="11"/>
  <c r="I91" i="11"/>
  <c r="H91" i="11"/>
  <c r="G91" i="11"/>
  <c r="F91" i="11"/>
  <c r="P90" i="11"/>
  <c r="O90" i="11"/>
  <c r="N90" i="11"/>
  <c r="M90" i="11"/>
  <c r="L90" i="11"/>
  <c r="K90" i="11"/>
  <c r="J90" i="11"/>
  <c r="I90" i="11"/>
  <c r="H90" i="11"/>
  <c r="G90" i="11"/>
  <c r="F90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C89" i="11"/>
  <c r="B89" i="11"/>
  <c r="P118" i="11"/>
  <c r="O118" i="11"/>
  <c r="N118" i="11"/>
  <c r="M118" i="11"/>
  <c r="L118" i="11"/>
  <c r="K118" i="11"/>
  <c r="J118" i="11"/>
  <c r="I118" i="11"/>
  <c r="G118" i="11"/>
  <c r="F118" i="11"/>
  <c r="P117" i="11"/>
  <c r="O117" i="11"/>
  <c r="N117" i="11"/>
  <c r="M117" i="11"/>
  <c r="L117" i="11"/>
  <c r="K117" i="11"/>
  <c r="J117" i="11"/>
  <c r="I117" i="11"/>
  <c r="H117" i="11"/>
  <c r="G117" i="11"/>
  <c r="F117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C116" i="11"/>
  <c r="B116" i="11"/>
  <c r="P106" i="11"/>
  <c r="O106" i="11"/>
  <c r="N106" i="11"/>
  <c r="M106" i="11"/>
  <c r="L106" i="11"/>
  <c r="K106" i="11"/>
  <c r="J106" i="11"/>
  <c r="I106" i="11"/>
  <c r="H106" i="11"/>
  <c r="G106" i="11"/>
  <c r="F106" i="11"/>
  <c r="P105" i="11"/>
  <c r="O105" i="11"/>
  <c r="N105" i="11"/>
  <c r="M105" i="11"/>
  <c r="L105" i="11"/>
  <c r="K105" i="11"/>
  <c r="J105" i="11"/>
  <c r="I105" i="11"/>
  <c r="H105" i="11"/>
  <c r="G105" i="11"/>
  <c r="F105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C104" i="11"/>
  <c r="B104" i="11"/>
  <c r="H64" i="11"/>
  <c r="I64" i="11"/>
  <c r="J64" i="11"/>
  <c r="K64" i="11"/>
  <c r="L64" i="11"/>
  <c r="M64" i="11"/>
  <c r="N64" i="11"/>
  <c r="O64" i="11"/>
  <c r="P63" i="11"/>
  <c r="O63" i="11"/>
  <c r="N63" i="11"/>
  <c r="M63" i="11"/>
  <c r="L63" i="11"/>
  <c r="K63" i="11"/>
  <c r="J63" i="11"/>
  <c r="I63" i="11"/>
  <c r="H63" i="11"/>
  <c r="G63" i="11"/>
  <c r="F64" i="11"/>
  <c r="F63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C62" i="11"/>
  <c r="B62" i="11"/>
  <c r="IN35" i="12"/>
  <c r="S103" i="11"/>
  <c r="IM35" i="12"/>
  <c r="S102" i="11"/>
  <c r="IL35" i="12"/>
  <c r="D35" i="12"/>
  <c r="IN29" i="12"/>
  <c r="IM29" i="12"/>
  <c r="IL29" i="12"/>
  <c r="IN36" i="12"/>
  <c r="S106" i="11"/>
  <c r="IM36" i="12"/>
  <c r="S105" i="11"/>
  <c r="IL36" i="12"/>
  <c r="S104" i="11"/>
  <c r="IN28" i="12"/>
  <c r="S82" i="11"/>
  <c r="IM28" i="12"/>
  <c r="S81" i="11"/>
  <c r="IL28" i="12"/>
  <c r="S80" i="11"/>
  <c r="IN40" i="12"/>
  <c r="IM40" i="12"/>
  <c r="IL40" i="12"/>
  <c r="IN26" i="12"/>
  <c r="S76" i="11"/>
  <c r="IM26" i="12"/>
  <c r="S75" i="11"/>
  <c r="IL26" i="12"/>
  <c r="S74" i="11"/>
  <c r="S91" i="11"/>
  <c r="S90" i="11"/>
  <c r="S89" i="11"/>
  <c r="S96" i="11"/>
  <c r="S95" i="11"/>
  <c r="S73" i="11"/>
  <c r="S72" i="11"/>
  <c r="S71" i="11"/>
  <c r="S79" i="11"/>
  <c r="S78" i="11"/>
  <c r="S77" i="11"/>
  <c r="S115" i="11"/>
  <c r="S114" i="11"/>
  <c r="S113" i="11"/>
  <c r="S88" i="11"/>
  <c r="S87" i="11"/>
  <c r="S86" i="11"/>
  <c r="S63" i="11"/>
  <c r="S62" i="11"/>
  <c r="J1" i="2"/>
  <c r="K1" i="2"/>
  <c r="L1" i="2"/>
  <c r="M1" i="2"/>
  <c r="Z53" i="2"/>
  <c r="Z65" i="2"/>
  <c r="Z52" i="2"/>
  <c r="Z64" i="2"/>
  <c r="Z51" i="2"/>
  <c r="Z63" i="2"/>
  <c r="Z50" i="2"/>
  <c r="Z6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2" i="2"/>
  <c r="G44" i="2"/>
  <c r="H44" i="2"/>
  <c r="AD50" i="2"/>
  <c r="AD62" i="2"/>
  <c r="AD53" i="2"/>
  <c r="AD65" i="2"/>
  <c r="AC53" i="2"/>
  <c r="AC65" i="2"/>
  <c r="AC50" i="2"/>
  <c r="AC62" i="2"/>
  <c r="AU53" i="2"/>
  <c r="AU65" i="2"/>
  <c r="AT53" i="2"/>
  <c r="AT65" i="2"/>
  <c r="AS53" i="2"/>
  <c r="AS65" i="2"/>
  <c r="AR53" i="2"/>
  <c r="AR65" i="2"/>
  <c r="AQ53" i="2"/>
  <c r="AQ65" i="2"/>
  <c r="AP53" i="2"/>
  <c r="AP65" i="2"/>
  <c r="AO53" i="2"/>
  <c r="AO65" i="2"/>
  <c r="AN53" i="2"/>
  <c r="AN65" i="2"/>
  <c r="AM53" i="2"/>
  <c r="AM65" i="2"/>
  <c r="AL53" i="2"/>
  <c r="AL65" i="2"/>
  <c r="AK53" i="2"/>
  <c r="AK65" i="2"/>
  <c r="AJ53" i="2"/>
  <c r="AJ65" i="2"/>
  <c r="AI53" i="2"/>
  <c r="AI65" i="2"/>
  <c r="AH53" i="2"/>
  <c r="AH65" i="2"/>
  <c r="AG53" i="2"/>
  <c r="AG65" i="2"/>
  <c r="AF53" i="2"/>
  <c r="AF65" i="2"/>
  <c r="AU52" i="2"/>
  <c r="AU64" i="2"/>
  <c r="AT52" i="2"/>
  <c r="AT64" i="2"/>
  <c r="AS52" i="2"/>
  <c r="AS64" i="2"/>
  <c r="AR52" i="2"/>
  <c r="AR64" i="2"/>
  <c r="AQ52" i="2"/>
  <c r="AQ64" i="2"/>
  <c r="AP52" i="2"/>
  <c r="AP64" i="2"/>
  <c r="AO52" i="2"/>
  <c r="AO64" i="2"/>
  <c r="AN52" i="2"/>
  <c r="AN64" i="2"/>
  <c r="AM52" i="2"/>
  <c r="AM64" i="2"/>
  <c r="AL52" i="2"/>
  <c r="AL64" i="2"/>
  <c r="AK52" i="2"/>
  <c r="AK64" i="2"/>
  <c r="AJ52" i="2"/>
  <c r="AJ64" i="2"/>
  <c r="AI52" i="2"/>
  <c r="AI64" i="2"/>
  <c r="AH52" i="2"/>
  <c r="AH64" i="2"/>
  <c r="AG52" i="2"/>
  <c r="AG64" i="2"/>
  <c r="AF52" i="2"/>
  <c r="AF64" i="2"/>
  <c r="AU51" i="2"/>
  <c r="AU63" i="2"/>
  <c r="AT51" i="2"/>
  <c r="AT63" i="2"/>
  <c r="AS51" i="2"/>
  <c r="AS63" i="2"/>
  <c r="AR51" i="2"/>
  <c r="AR63" i="2"/>
  <c r="AQ51" i="2"/>
  <c r="AQ63" i="2"/>
  <c r="AP51" i="2"/>
  <c r="AP63" i="2"/>
  <c r="AO51" i="2"/>
  <c r="AO63" i="2"/>
  <c r="AN51" i="2"/>
  <c r="AN63" i="2"/>
  <c r="AM51" i="2"/>
  <c r="AM63" i="2"/>
  <c r="AL51" i="2"/>
  <c r="AL63" i="2"/>
  <c r="AK51" i="2"/>
  <c r="AK63" i="2"/>
  <c r="AJ51" i="2"/>
  <c r="AJ63" i="2"/>
  <c r="AI51" i="2"/>
  <c r="AI63" i="2"/>
  <c r="AH51" i="2"/>
  <c r="AH63" i="2"/>
  <c r="AG51" i="2"/>
  <c r="AG63" i="2"/>
  <c r="AF51" i="2"/>
  <c r="AF63" i="2"/>
  <c r="AU50" i="2"/>
  <c r="AU62" i="2"/>
  <c r="AT50" i="2"/>
  <c r="AT62" i="2"/>
  <c r="AS50" i="2"/>
  <c r="AS62" i="2"/>
  <c r="AR50" i="2"/>
  <c r="AR62" i="2"/>
  <c r="AQ50" i="2"/>
  <c r="AQ62" i="2"/>
  <c r="AP50" i="2"/>
  <c r="AP62" i="2"/>
  <c r="AO50" i="2"/>
  <c r="AO62" i="2"/>
  <c r="AN50" i="2"/>
  <c r="AN62" i="2"/>
  <c r="AM50" i="2"/>
  <c r="AM62" i="2"/>
  <c r="AL50" i="2"/>
  <c r="AL62" i="2"/>
  <c r="AK50" i="2"/>
  <c r="AK62" i="2"/>
  <c r="AJ50" i="2"/>
  <c r="AJ62" i="2"/>
  <c r="AI50" i="2"/>
  <c r="AI62" i="2"/>
  <c r="AH50" i="2"/>
  <c r="AH62" i="2"/>
  <c r="AG50" i="2"/>
  <c r="AG62" i="2"/>
  <c r="AF50" i="2"/>
  <c r="AF62" i="2"/>
  <c r="AE52" i="2"/>
  <c r="AE64" i="2"/>
  <c r="AE53" i="2"/>
  <c r="AE65" i="2"/>
  <c r="AE51" i="2"/>
  <c r="AE63" i="2"/>
  <c r="AE50" i="2"/>
  <c r="AE62" i="2"/>
  <c r="AD52" i="2"/>
  <c r="AD64" i="2"/>
  <c r="AC52" i="2"/>
  <c r="AC64" i="2"/>
  <c r="AB52" i="2"/>
  <c r="AB64" i="2"/>
  <c r="AA52" i="2"/>
  <c r="AA64" i="2"/>
  <c r="Y52" i="2"/>
  <c r="Y64" i="2"/>
  <c r="X52" i="2"/>
  <c r="X64" i="2"/>
  <c r="W52" i="2"/>
  <c r="W64" i="2"/>
  <c r="V52" i="2"/>
  <c r="V64" i="2"/>
  <c r="U52" i="2"/>
  <c r="U64" i="2"/>
  <c r="T52" i="2"/>
  <c r="T64" i="2"/>
  <c r="S52" i="2"/>
  <c r="S64" i="2"/>
  <c r="R52" i="2"/>
  <c r="R64" i="2"/>
  <c r="Q52" i="2"/>
  <c r="Q64" i="2"/>
  <c r="P52" i="2"/>
  <c r="P64" i="2"/>
  <c r="O52" i="2"/>
  <c r="O64" i="2"/>
  <c r="N52" i="2"/>
  <c r="N64" i="2"/>
  <c r="AB53" i="2"/>
  <c r="AB65" i="2"/>
  <c r="AA53" i="2"/>
  <c r="AA65" i="2"/>
  <c r="Y53" i="2"/>
  <c r="Y65" i="2"/>
  <c r="X53" i="2"/>
  <c r="X65" i="2"/>
  <c r="W53" i="2"/>
  <c r="W65" i="2"/>
  <c r="V53" i="2"/>
  <c r="V65" i="2"/>
  <c r="U53" i="2"/>
  <c r="U65" i="2"/>
  <c r="T53" i="2"/>
  <c r="T65" i="2"/>
  <c r="S53" i="2"/>
  <c r="S65" i="2"/>
  <c r="R53" i="2"/>
  <c r="R65" i="2"/>
  <c r="Q53" i="2"/>
  <c r="Q65" i="2"/>
  <c r="P53" i="2"/>
  <c r="P65" i="2"/>
  <c r="O53" i="2"/>
  <c r="O65" i="2"/>
  <c r="N53" i="2"/>
  <c r="N65" i="2"/>
  <c r="M53" i="2"/>
  <c r="M65" i="2"/>
  <c r="M52" i="2"/>
  <c r="M64" i="2"/>
  <c r="AD51" i="2"/>
  <c r="AD63" i="2"/>
  <c r="AC51" i="2"/>
  <c r="AC63" i="2"/>
  <c r="AB51" i="2"/>
  <c r="AB63" i="2"/>
  <c r="AA51" i="2"/>
  <c r="AA63" i="2"/>
  <c r="Y51" i="2"/>
  <c r="Y63" i="2"/>
  <c r="X51" i="2"/>
  <c r="X63" i="2"/>
  <c r="W51" i="2"/>
  <c r="W63" i="2"/>
  <c r="V51" i="2"/>
  <c r="V63" i="2"/>
  <c r="U51" i="2"/>
  <c r="U63" i="2"/>
  <c r="T51" i="2"/>
  <c r="T63" i="2"/>
  <c r="S51" i="2"/>
  <c r="S63" i="2"/>
  <c r="R51" i="2"/>
  <c r="R63" i="2"/>
  <c r="Q51" i="2"/>
  <c r="Q63" i="2"/>
  <c r="P51" i="2"/>
  <c r="P63" i="2"/>
  <c r="O51" i="2"/>
  <c r="O63" i="2"/>
  <c r="N51" i="2"/>
  <c r="N63" i="2"/>
  <c r="M51" i="2"/>
  <c r="M63" i="2"/>
  <c r="AB50" i="2"/>
  <c r="AB62" i="2"/>
  <c r="AA50" i="2"/>
  <c r="AA62" i="2"/>
  <c r="Y50" i="2"/>
  <c r="Y62" i="2"/>
  <c r="X50" i="2"/>
  <c r="X62" i="2"/>
  <c r="W50" i="2"/>
  <c r="W62" i="2"/>
  <c r="V50" i="2"/>
  <c r="V62" i="2"/>
  <c r="U50" i="2"/>
  <c r="U62" i="2"/>
  <c r="T50" i="2"/>
  <c r="T62" i="2"/>
  <c r="S50" i="2"/>
  <c r="S62" i="2"/>
  <c r="R50" i="2"/>
  <c r="R62" i="2"/>
  <c r="Q50" i="2"/>
  <c r="Q62" i="2"/>
  <c r="P50" i="2"/>
  <c r="P62" i="2"/>
  <c r="O50" i="2"/>
  <c r="O62" i="2"/>
  <c r="N50" i="2"/>
  <c r="N62" i="2"/>
  <c r="M50" i="2"/>
  <c r="M62" i="2"/>
  <c r="L53" i="2"/>
  <c r="L65" i="2"/>
  <c r="L52" i="2"/>
  <c r="L64" i="2"/>
  <c r="L51" i="2"/>
  <c r="L63" i="2"/>
  <c r="L50" i="2"/>
  <c r="L62" i="2"/>
  <c r="J53" i="2"/>
  <c r="J65" i="2"/>
  <c r="K53" i="2"/>
  <c r="K65" i="2"/>
  <c r="I53" i="2"/>
  <c r="I65" i="2"/>
  <c r="K51" i="2"/>
  <c r="K63" i="2"/>
  <c r="J51" i="2"/>
  <c r="J63" i="2"/>
  <c r="I51" i="2"/>
  <c r="I63" i="2"/>
  <c r="K52" i="2"/>
  <c r="K64" i="2"/>
  <c r="J52" i="2"/>
  <c r="J64" i="2"/>
  <c r="I52" i="2"/>
  <c r="I64" i="2"/>
  <c r="K50" i="2"/>
  <c r="K62" i="2"/>
  <c r="J50" i="2"/>
  <c r="J62" i="2"/>
  <c r="I50" i="2"/>
  <c r="I62" i="2"/>
  <c r="D29" i="12"/>
  <c r="S84" i="11"/>
  <c r="S85" i="11"/>
  <c r="N1" i="2"/>
  <c r="O1" i="2"/>
  <c r="P1" i="2"/>
  <c r="S116" i="11"/>
  <c r="S117" i="11"/>
  <c r="S118" i="11"/>
  <c r="D26" i="12"/>
  <c r="D40" i="12"/>
  <c r="G46" i="2"/>
  <c r="S83" i="11"/>
  <c r="D36" i="12"/>
  <c r="S101" i="11"/>
  <c r="D28" i="12"/>
  <c r="H46" i="2"/>
  <c r="Q1" i="2"/>
  <c r="R1" i="2"/>
  <c r="S1" i="2"/>
  <c r="T1" i="2"/>
  <c r="V1" i="2"/>
  <c r="X1" i="2"/>
  <c r="Y1" i="2"/>
  <c r="AB1" i="2"/>
  <c r="AC1" i="2"/>
  <c r="AD1" i="2"/>
  <c r="AE1" i="2"/>
  <c r="AF1" i="2"/>
  <c r="AH1" i="2"/>
  <c r="AL1" i="2"/>
  <c r="AM1" i="2"/>
  <c r="AN1" i="2"/>
  <c r="AO1" i="2"/>
  <c r="AP1" i="2"/>
  <c r="AQ1" i="2"/>
  <c r="AR1" i="2"/>
  <c r="AS1" i="2"/>
  <c r="AT1" i="2"/>
  <c r="AU1" i="2"/>
  <c r="O72" i="2" l="1"/>
  <c r="O73" i="2"/>
  <c r="O74" i="2"/>
  <c r="O75" i="2"/>
</calcChain>
</file>

<file path=xl/sharedStrings.xml><?xml version="1.0" encoding="utf-8"?>
<sst xmlns="http://schemas.openxmlformats.org/spreadsheetml/2006/main" count="3160" uniqueCount="276">
  <si>
    <t>編號</t>
    <phoneticPr fontId="2" type="noConversion"/>
  </si>
  <si>
    <t>學員姓名</t>
    <phoneticPr fontId="2" type="noConversion"/>
  </si>
  <si>
    <t>隊號</t>
    <phoneticPr fontId="2" type="noConversion"/>
  </si>
  <si>
    <t>紅組信息分</t>
    <phoneticPr fontId="2" type="noConversion"/>
  </si>
  <si>
    <t>紅組遊戲分</t>
    <phoneticPr fontId="2" type="noConversion"/>
  </si>
  <si>
    <t>藍組遊戲分</t>
    <phoneticPr fontId="2" type="noConversion"/>
  </si>
  <si>
    <t>藍組信息分</t>
    <phoneticPr fontId="2" type="noConversion"/>
  </si>
  <si>
    <t>綠組信息分</t>
    <phoneticPr fontId="2" type="noConversion"/>
  </si>
  <si>
    <t>黃組信息分</t>
  </si>
  <si>
    <t>己分發獎勵總分</t>
  </si>
  <si>
    <r>
      <t xml:space="preserve">營隊出席 </t>
    </r>
    <r>
      <rPr>
        <sz val="12"/>
        <rFont val="新細明體"/>
        <family val="1"/>
        <charset val="136"/>
      </rPr>
      <t>- 1</t>
    </r>
    <phoneticPr fontId="2" type="noConversion"/>
  </si>
  <si>
    <r>
      <t xml:space="preserve">教會出席 </t>
    </r>
    <r>
      <rPr>
        <sz val="12"/>
        <rFont val="新細明體"/>
        <family val="1"/>
        <charset val="136"/>
      </rPr>
      <t>- 1</t>
    </r>
    <phoneticPr fontId="2" type="noConversion"/>
  </si>
  <si>
    <t>遊戲冠軍組</t>
    <phoneticPr fontId="2" type="noConversion"/>
  </si>
  <si>
    <r>
      <t xml:space="preserve">營隊出席 </t>
    </r>
    <r>
      <rPr>
        <sz val="12"/>
        <rFont val="新細明體"/>
        <family val="1"/>
        <charset val="136"/>
      </rPr>
      <t>- 3</t>
    </r>
    <r>
      <rPr>
        <sz val="12"/>
        <rFont val="新細明體"/>
        <family val="1"/>
        <charset val="136"/>
      </rPr>
      <t/>
    </r>
  </si>
  <si>
    <r>
      <t xml:space="preserve">營隊出席 </t>
    </r>
    <r>
      <rPr>
        <sz val="12"/>
        <rFont val="新細明體"/>
        <family val="1"/>
        <charset val="136"/>
      </rPr>
      <t>- 4</t>
    </r>
    <r>
      <rPr>
        <sz val="12"/>
        <rFont val="新細明體"/>
        <family val="1"/>
        <charset val="136"/>
      </rPr>
      <t/>
    </r>
  </si>
  <si>
    <r>
      <t xml:space="preserve">教會出席 </t>
    </r>
    <r>
      <rPr>
        <sz val="12"/>
        <rFont val="新細明體"/>
        <family val="1"/>
        <charset val="136"/>
      </rPr>
      <t>- 2</t>
    </r>
    <r>
      <rPr>
        <sz val="12"/>
        <rFont val="新細明體"/>
        <family val="1"/>
        <charset val="136"/>
      </rPr>
      <t/>
    </r>
  </si>
  <si>
    <t>紅寶石2</t>
  </si>
  <si>
    <t>紅寶石3</t>
  </si>
  <si>
    <t>紅寶石4</t>
  </si>
  <si>
    <t>綠寶石2</t>
  </si>
  <si>
    <t>綠寶石3</t>
  </si>
  <si>
    <t>綠寶石4</t>
  </si>
  <si>
    <t>1st Book</t>
  </si>
  <si>
    <t>2nd Book</t>
  </si>
  <si>
    <t>綠組遊戲分</t>
    <phoneticPr fontId="2" type="noConversion"/>
  </si>
  <si>
    <r>
      <t xml:space="preserve">營隊出席 </t>
    </r>
    <r>
      <rPr>
        <sz val="12"/>
        <rFont val="新細明體"/>
        <family val="1"/>
        <charset val="136"/>
      </rPr>
      <t>- 2</t>
    </r>
    <r>
      <rPr>
        <sz val="12"/>
        <rFont val="新細明體"/>
        <family val="1"/>
        <charset val="136"/>
      </rPr>
      <t/>
    </r>
    <phoneticPr fontId="2" type="noConversion"/>
  </si>
  <si>
    <t>頒制服及
翱翔手冊</t>
    <phoneticPr fontId="2" type="noConversion"/>
  </si>
  <si>
    <t>翱翔階級 - 7</t>
    <phoneticPr fontId="2" type="noConversion"/>
  </si>
  <si>
    <t>翱翔紅寶石1 - 1</t>
    <phoneticPr fontId="2" type="noConversion"/>
  </si>
  <si>
    <t>翱翔紅寶石1 - 2</t>
    <phoneticPr fontId="2" type="noConversion"/>
  </si>
  <si>
    <t>翱翔紅寶石1 - 3</t>
    <phoneticPr fontId="2" type="noConversion"/>
  </si>
  <si>
    <t>翱翔紅寶石1 - 4</t>
    <phoneticPr fontId="2" type="noConversion"/>
  </si>
  <si>
    <t>頒發翱翔紅寶石1</t>
    <phoneticPr fontId="2" type="noConversion"/>
  </si>
  <si>
    <t>翱翔綠寶石1 - 1</t>
    <phoneticPr fontId="2" type="noConversion"/>
  </si>
  <si>
    <t>翱翔綠寶石1 - 2</t>
    <phoneticPr fontId="2" type="noConversion"/>
  </si>
  <si>
    <t>翱翔綠寶石1 - 3</t>
    <phoneticPr fontId="2" type="noConversion"/>
  </si>
  <si>
    <t>翱翔綠寶石1 - 4</t>
    <phoneticPr fontId="2" type="noConversion"/>
  </si>
  <si>
    <t>翱翔紅寶石2 - 1</t>
    <phoneticPr fontId="2" type="noConversion"/>
  </si>
  <si>
    <t>翱翔紅寶石2 - 2</t>
    <phoneticPr fontId="2" type="noConversion"/>
  </si>
  <si>
    <t>翱翔紅寶石2 - 3</t>
    <phoneticPr fontId="2" type="noConversion"/>
  </si>
  <si>
    <t>翱翔紅寶石2 - 4</t>
    <phoneticPr fontId="2" type="noConversion"/>
  </si>
  <si>
    <t>翱翔綠寶石2 - 1</t>
    <phoneticPr fontId="2" type="noConversion"/>
  </si>
  <si>
    <t>翱翔綠寶石2 - 2</t>
    <phoneticPr fontId="2" type="noConversion"/>
  </si>
  <si>
    <t>翱翔綠寶石2 - 3</t>
    <phoneticPr fontId="2" type="noConversion"/>
  </si>
  <si>
    <t>翱翔綠寶石2 - 4</t>
    <phoneticPr fontId="2" type="noConversion"/>
  </si>
  <si>
    <t>翱翔紅寶石3 - 1</t>
    <phoneticPr fontId="2" type="noConversion"/>
  </si>
  <si>
    <t>翱翔紅寶石3 - 2</t>
    <phoneticPr fontId="2" type="noConversion"/>
  </si>
  <si>
    <t>翱翔紅寶石3 - 3</t>
    <phoneticPr fontId="2" type="noConversion"/>
  </si>
  <si>
    <t>翱翔紅寶石3 - 4</t>
    <phoneticPr fontId="2" type="noConversion"/>
  </si>
  <si>
    <t>翱翔綠寶石3 - 1</t>
    <phoneticPr fontId="2" type="noConversion"/>
  </si>
  <si>
    <t>翱翔綠寶石3 - 2</t>
    <phoneticPr fontId="2" type="noConversion"/>
  </si>
  <si>
    <t>翱翔綠寶石3 - 3</t>
    <phoneticPr fontId="2" type="noConversion"/>
  </si>
  <si>
    <t>翱翔綠寶石3 - 4</t>
    <phoneticPr fontId="2" type="noConversion"/>
  </si>
  <si>
    <t>翱翔紅寶石4 - 1</t>
    <phoneticPr fontId="2" type="noConversion"/>
  </si>
  <si>
    <t>翱翔紅寶石4 - 2</t>
    <phoneticPr fontId="2" type="noConversion"/>
  </si>
  <si>
    <t>翱翔紅寶石4 - 3</t>
    <phoneticPr fontId="2" type="noConversion"/>
  </si>
  <si>
    <t>翱翔紅寶石4 - 4</t>
    <phoneticPr fontId="2" type="noConversion"/>
  </si>
  <si>
    <t>翱翔綠寶石4 - 1</t>
    <phoneticPr fontId="2" type="noConversion"/>
  </si>
  <si>
    <t>翱翔綠寶石4 - 2</t>
    <phoneticPr fontId="2" type="noConversion"/>
  </si>
  <si>
    <t>翱翔綠寶石4 - 3</t>
    <phoneticPr fontId="2" type="noConversion"/>
  </si>
  <si>
    <t>翱翔綠寶石4 - 4</t>
    <phoneticPr fontId="2" type="noConversion"/>
  </si>
  <si>
    <t>翱翔複習
完成獎</t>
    <phoneticPr fontId="2" type="noConversion"/>
  </si>
  <si>
    <t>翱翔者手冊
成就獎</t>
    <phoneticPr fontId="2" type="noConversion"/>
  </si>
  <si>
    <t>頒發階級獎章</t>
    <phoneticPr fontId="2" type="noConversion"/>
  </si>
  <si>
    <t>翱翔階級 - 8</t>
    <phoneticPr fontId="2" type="noConversion"/>
  </si>
  <si>
    <t>藍組總分</t>
    <phoneticPr fontId="2" type="noConversion"/>
  </si>
  <si>
    <t>（複習）階級 - 1</t>
    <phoneticPr fontId="2" type="noConversion"/>
  </si>
  <si>
    <t>（複習）階級 - 4</t>
    <phoneticPr fontId="2" type="noConversion"/>
  </si>
  <si>
    <t>（複習）階級 - 5</t>
    <phoneticPr fontId="2" type="noConversion"/>
  </si>
  <si>
    <t>（複習）階級 - 6</t>
    <phoneticPr fontId="2" type="noConversion"/>
  </si>
  <si>
    <t>（複習）階級 - 7</t>
    <phoneticPr fontId="2" type="noConversion"/>
  </si>
  <si>
    <t>（複習）階級 - 3</t>
    <phoneticPr fontId="2" type="noConversion"/>
  </si>
  <si>
    <t>（複習）
紅寶石 1- 2</t>
    <phoneticPr fontId="2" type="noConversion"/>
  </si>
  <si>
    <t>（複習）
紅寶石 1- 3</t>
    <phoneticPr fontId="2" type="noConversion"/>
  </si>
  <si>
    <t>（複習）
紅寶石 1- 4</t>
    <phoneticPr fontId="2" type="noConversion"/>
  </si>
  <si>
    <t>（複習）
綠寶石 1- 2</t>
    <phoneticPr fontId="2" type="noConversion"/>
  </si>
  <si>
    <t>（複習）
綠寶石 1- 3</t>
    <phoneticPr fontId="2" type="noConversion"/>
  </si>
  <si>
    <t>（複習）
綠寶石 1- 4</t>
    <phoneticPr fontId="2" type="noConversion"/>
  </si>
  <si>
    <t>（複習）
紅寶石 2- 2</t>
    <phoneticPr fontId="2" type="noConversion"/>
  </si>
  <si>
    <t>（複習）
紅寶石 2- 3</t>
    <phoneticPr fontId="2" type="noConversion"/>
  </si>
  <si>
    <t>（複習）
紅寶石 4- 4</t>
    <phoneticPr fontId="2" type="noConversion"/>
  </si>
  <si>
    <t>（複習）
紅寶石 4- 3</t>
  </si>
  <si>
    <t>（複習）
紅寶石 4- 2</t>
  </si>
  <si>
    <t>（複習）
綠寶石 3- 1</t>
  </si>
  <si>
    <t>（複習）
綠寶石 2- 4</t>
  </si>
  <si>
    <t>（複習）
紅寶石 2- 4</t>
    <phoneticPr fontId="2" type="noConversion"/>
  </si>
  <si>
    <t>（複習）
綠寶石 4- 2</t>
    <phoneticPr fontId="2" type="noConversion"/>
  </si>
  <si>
    <t>複習完成</t>
    <phoneticPr fontId="2" type="noConversion"/>
  </si>
  <si>
    <t>黃組遊戲分</t>
    <phoneticPr fontId="2" type="noConversion"/>
  </si>
  <si>
    <t>翱翔者手冊
目標距離</t>
    <phoneticPr fontId="2" type="noConversion"/>
  </si>
  <si>
    <t>翼行階級 - 1</t>
  </si>
  <si>
    <t>翼行階級 - 2</t>
  </si>
  <si>
    <t>翼行階級- 3</t>
  </si>
  <si>
    <t>翼行階級 - 4</t>
  </si>
  <si>
    <t>翼行階級 - 5</t>
  </si>
  <si>
    <t>翼行階級 - 6</t>
  </si>
  <si>
    <t>翼行階級 - 7</t>
  </si>
  <si>
    <t>翼行階級 - 8</t>
  </si>
  <si>
    <t>翼行紅寶石1 - 1</t>
  </si>
  <si>
    <t>翼行紅寶石1 - 2</t>
  </si>
  <si>
    <t>翼行紅寶石1 - 3</t>
  </si>
  <si>
    <t>翼行紅寶石1 - 4</t>
  </si>
  <si>
    <t>翼行綠寶石1 - 1</t>
  </si>
  <si>
    <t>翼行綠寶石1 - 2</t>
  </si>
  <si>
    <t>翼行綠寶石1 - 3</t>
  </si>
  <si>
    <t>翼行綠寶石1 - 4</t>
  </si>
  <si>
    <t>翼行紅寶石2 - 1</t>
  </si>
  <si>
    <t>翼行紅寶石2 - 2</t>
  </si>
  <si>
    <t>翼行紅寶石2 - 3</t>
  </si>
  <si>
    <t>翼行紅寶石2 - 4</t>
  </si>
  <si>
    <t>翼行綠寶石2 - 1</t>
  </si>
  <si>
    <t>翼行綠寶石2 - 2</t>
  </si>
  <si>
    <t>翼行綠寶石2 - 3</t>
  </si>
  <si>
    <t>翼行綠寶石2 - 4</t>
  </si>
  <si>
    <t>翼行紅寶石3 - 1</t>
  </si>
  <si>
    <t>翼行紅寶石3 - 2</t>
  </si>
  <si>
    <t>翼行紅寶石3 - 3</t>
  </si>
  <si>
    <t>翼行紅寶石3 - 4</t>
  </si>
  <si>
    <t>翼行綠寶石3 - 1</t>
  </si>
  <si>
    <t>翼行綠寶石3 - 2</t>
  </si>
  <si>
    <t>翼行綠寶石3 - 3</t>
  </si>
  <si>
    <t>翼行綠寶石3 - 4</t>
  </si>
  <si>
    <t>翼行紅寶石4 - 2</t>
  </si>
  <si>
    <t>翼行紅寶石4 - 3</t>
  </si>
  <si>
    <t>翼行紅寶石4 - 4</t>
  </si>
  <si>
    <t>翼行綠寶石4 - 1</t>
  </si>
  <si>
    <t>翼行綠寶石4 - 2</t>
  </si>
  <si>
    <t>翼行綠寶石4 - 3</t>
  </si>
  <si>
    <t>翼行綠寶石4 - 4</t>
  </si>
  <si>
    <t>翼行複習
完成獎</t>
  </si>
  <si>
    <t>翼行者手冊
成就獎</t>
  </si>
  <si>
    <t>個人總分 
(上半年)</t>
    <phoneticPr fontId="2" type="noConversion"/>
  </si>
  <si>
    <r>
      <t>個人總分
 (下半年</t>
    </r>
    <r>
      <rPr>
        <sz val="12"/>
        <rFont val="新細明體"/>
        <family val="1"/>
        <charset val="136"/>
      </rPr>
      <t>)</t>
    </r>
    <phoneticPr fontId="2" type="noConversion"/>
  </si>
  <si>
    <t>（複習）階級 - 8</t>
    <phoneticPr fontId="2" type="noConversion"/>
  </si>
  <si>
    <t>（複習）
綠寶石 1- 4</t>
  </si>
  <si>
    <t>（複習）
綠寶石 1- 3</t>
  </si>
  <si>
    <t>（複習）
綠寶石 1- 1</t>
    <phoneticPr fontId="2" type="noConversion"/>
  </si>
  <si>
    <t>（複習）
綠寶石 2- 1</t>
    <phoneticPr fontId="2" type="noConversion"/>
  </si>
  <si>
    <t>（複習）
綠寶石 2- 2</t>
    <phoneticPr fontId="2" type="noConversion"/>
  </si>
  <si>
    <t>（複習）
綠寶石 2- 3</t>
    <phoneticPr fontId="2" type="noConversion"/>
  </si>
  <si>
    <t>（複習）
紅寶石 4- 2</t>
    <phoneticPr fontId="2" type="noConversion"/>
  </si>
  <si>
    <t>（複習）
綠寶石 3- 4</t>
    <phoneticPr fontId="2" type="noConversion"/>
  </si>
  <si>
    <t>（複習）
紅寶石 4- 1</t>
    <phoneticPr fontId="2" type="noConversion"/>
  </si>
  <si>
    <t>（複習）
綠寶石 4- 1</t>
    <phoneticPr fontId="2" type="noConversion"/>
  </si>
  <si>
    <t>翼行紅寶石4 - 1</t>
    <phoneticPr fontId="2" type="noConversion"/>
  </si>
  <si>
    <t>翼行者手冊
目標距離</t>
    <phoneticPr fontId="2" type="noConversion"/>
  </si>
  <si>
    <t>翱翔</t>
    <phoneticPr fontId="2" type="noConversion"/>
  </si>
  <si>
    <t>手冊</t>
    <phoneticPr fontId="2" type="noConversion"/>
  </si>
  <si>
    <t>晉階</t>
    <phoneticPr fontId="2" type="noConversion"/>
  </si>
  <si>
    <t>紅寶石1</t>
    <phoneticPr fontId="2" type="noConversion"/>
  </si>
  <si>
    <t>綠寶石1</t>
    <phoneticPr fontId="2" type="noConversion"/>
  </si>
  <si>
    <t>複習完成獎</t>
    <phoneticPr fontId="2" type="noConversion"/>
  </si>
  <si>
    <t>距離目標</t>
    <phoneticPr fontId="2" type="noConversion"/>
  </si>
  <si>
    <t>翼行</t>
    <phoneticPr fontId="2" type="noConversion"/>
  </si>
  <si>
    <t>（複習）階級 - 2</t>
  </si>
  <si>
    <t>營隊 (1)</t>
    <phoneticPr fontId="2" type="noConversion"/>
  </si>
  <si>
    <t>航天</t>
  </si>
  <si>
    <t>頒發翱翔紅寶石2</t>
    <phoneticPr fontId="2" type="noConversion"/>
  </si>
  <si>
    <t>頒發翱翔紅寶石3</t>
    <phoneticPr fontId="2" type="noConversion"/>
  </si>
  <si>
    <t>頒發翱翔綠寶石3</t>
    <phoneticPr fontId="2" type="noConversion"/>
  </si>
  <si>
    <t>頒發翱翔綠寶石4</t>
    <phoneticPr fontId="2" type="noConversion"/>
  </si>
  <si>
    <t>頒發翼行紅寶石1</t>
    <phoneticPr fontId="2" type="noConversion"/>
  </si>
  <si>
    <t>頒發翼行紅寶石2</t>
    <phoneticPr fontId="2" type="noConversion"/>
  </si>
  <si>
    <t>頒發翼行紅寶石3</t>
    <phoneticPr fontId="2" type="noConversion"/>
  </si>
  <si>
    <t>頒發翼行紅寶石4</t>
    <phoneticPr fontId="2" type="noConversion"/>
  </si>
  <si>
    <t>航天階級 - 1</t>
  </si>
  <si>
    <t>航天階級 - 2</t>
  </si>
  <si>
    <t>航天階級- 3</t>
  </si>
  <si>
    <t>航天階級 - 4</t>
  </si>
  <si>
    <t>航天階級 - 5</t>
  </si>
  <si>
    <t>航天階級 - 6</t>
  </si>
  <si>
    <t>航天階級 - 7</t>
  </si>
  <si>
    <t>航天階級 - 8</t>
  </si>
  <si>
    <t>航天紅寶石1 - 1</t>
  </si>
  <si>
    <t>航天紅寶石1 - 2</t>
  </si>
  <si>
    <t>航天紅寶石1 - 3</t>
  </si>
  <si>
    <t>航天紅寶石1 - 4</t>
  </si>
  <si>
    <t>頒發航天紅寶石1</t>
  </si>
  <si>
    <t>航天綠寶石1 - 1</t>
  </si>
  <si>
    <t>航天綠寶石1 - 2</t>
  </si>
  <si>
    <t>航天綠寶石1 - 3</t>
  </si>
  <si>
    <t>航天綠寶石1 - 4</t>
  </si>
  <si>
    <t>航天紅寶石2 - 1</t>
  </si>
  <si>
    <t>航天紅寶石2 - 2</t>
  </si>
  <si>
    <t>航天紅寶石2 - 3</t>
  </si>
  <si>
    <t>航天紅寶石2 - 4</t>
  </si>
  <si>
    <t>頒發航天紅寶石2</t>
  </si>
  <si>
    <t>航天綠寶石2 - 1</t>
  </si>
  <si>
    <t>航天綠寶石2 - 2</t>
  </si>
  <si>
    <t>航天綠寶石2 - 3</t>
  </si>
  <si>
    <t>航天綠寶石2 - 4</t>
  </si>
  <si>
    <t>航天紅寶石3 - 1</t>
  </si>
  <si>
    <t>航天紅寶石3 - 2</t>
  </si>
  <si>
    <t>航天紅寶石3 - 3</t>
  </si>
  <si>
    <t>航天紅寶石3 - 4</t>
  </si>
  <si>
    <t>頒發航天紅寶石3</t>
  </si>
  <si>
    <t>航天綠寶石3 - 1</t>
  </si>
  <si>
    <t>航天綠寶石3 - 2</t>
  </si>
  <si>
    <t>航天綠寶石3 - 3</t>
  </si>
  <si>
    <t>航天綠寶石3 - 4</t>
  </si>
  <si>
    <t>航天紅寶石4 - 1</t>
  </si>
  <si>
    <t>航天紅寶石4 - 2</t>
  </si>
  <si>
    <t>航天紅寶石4 - 3</t>
  </si>
  <si>
    <t>航天紅寶石4 - 4</t>
  </si>
  <si>
    <t>頒發航天紅寶石4</t>
  </si>
  <si>
    <t>航天綠寶石4 - 2</t>
  </si>
  <si>
    <t>航天綠寶石4 - 3</t>
  </si>
  <si>
    <t>航天綠寶石4 - 4</t>
  </si>
  <si>
    <t>航天複習
完成獎</t>
  </si>
  <si>
    <t>航天者手冊
成就獎</t>
  </si>
  <si>
    <t>頒發翱翔綠寶石1</t>
    <phoneticPr fontId="2" type="noConversion"/>
  </si>
  <si>
    <t>頒發翱翔綠寶石2</t>
    <phoneticPr fontId="2" type="noConversion"/>
  </si>
  <si>
    <t>頒發翼行綠寶石1</t>
    <phoneticPr fontId="2" type="noConversion"/>
  </si>
  <si>
    <t>頒發翼行綠寶石2</t>
    <phoneticPr fontId="2" type="noConversion"/>
  </si>
  <si>
    <t>頒發翼行綠寶石3</t>
    <phoneticPr fontId="2" type="noConversion"/>
  </si>
  <si>
    <t>頒發翼行綠寶石4</t>
    <phoneticPr fontId="2" type="noConversion"/>
  </si>
  <si>
    <t>頒發航天綠寶石1</t>
    <phoneticPr fontId="2" type="noConversion"/>
  </si>
  <si>
    <t>頒發航天綠寶石2</t>
    <phoneticPr fontId="2" type="noConversion"/>
  </si>
  <si>
    <t>頒發航天綠寶石3</t>
    <phoneticPr fontId="2" type="noConversion"/>
  </si>
  <si>
    <t>頒發航天綠寶石4</t>
    <phoneticPr fontId="2" type="noConversion"/>
  </si>
  <si>
    <t>航天綠寶石4 - 1</t>
    <phoneticPr fontId="2" type="noConversion"/>
  </si>
  <si>
    <t>航天者手冊
目標距離</t>
    <phoneticPr fontId="2" type="noConversion"/>
  </si>
  <si>
    <t>頒發翱翔紅寶石4</t>
    <phoneticPr fontId="2" type="noConversion"/>
  </si>
  <si>
    <t>（複習）階級 - 7</t>
  </si>
  <si>
    <t>（複習）
綠寶石 3- 3</t>
    <phoneticPr fontId="2" type="noConversion"/>
  </si>
  <si>
    <t>（複習）
綠寶石 3- 1</t>
    <phoneticPr fontId="2" type="noConversion"/>
  </si>
  <si>
    <t>（複習）
紅寶石 3- 1</t>
    <phoneticPr fontId="2" type="noConversion"/>
  </si>
  <si>
    <t>（複習）
紅寶石 3- 3</t>
    <phoneticPr fontId="2" type="noConversion"/>
  </si>
  <si>
    <t>（複習）
綠寶石 3- 2</t>
    <phoneticPr fontId="2" type="noConversion"/>
  </si>
  <si>
    <t>（複習）
綠寶石 4- 3</t>
    <phoneticPr fontId="2" type="noConversion"/>
  </si>
  <si>
    <t>紅組獎勵分</t>
    <phoneticPr fontId="2" type="noConversion"/>
  </si>
  <si>
    <t>藍組獎勵分</t>
    <phoneticPr fontId="2" type="noConversion"/>
  </si>
  <si>
    <t>黃組獎勵分</t>
    <phoneticPr fontId="2" type="noConversion"/>
  </si>
  <si>
    <t>綠組獎勵分</t>
    <phoneticPr fontId="2" type="noConversion"/>
  </si>
  <si>
    <t>航班三16</t>
    <phoneticPr fontId="2" type="noConversion"/>
  </si>
  <si>
    <t>綠組總分</t>
    <phoneticPr fontId="2" type="noConversion"/>
  </si>
  <si>
    <t>紅組總分</t>
    <phoneticPr fontId="2" type="noConversion"/>
  </si>
  <si>
    <t>黃組總分</t>
    <phoneticPr fontId="2" type="noConversion"/>
  </si>
  <si>
    <t>手冊完成獎</t>
    <phoneticPr fontId="2" type="noConversion"/>
  </si>
  <si>
    <t xml:space="preserve">營隊 (2)
</t>
    <phoneticPr fontId="2" type="noConversion"/>
  </si>
  <si>
    <t xml:space="preserve">營隊  (3)
</t>
    <phoneticPr fontId="2" type="noConversion"/>
  </si>
  <si>
    <t/>
  </si>
  <si>
    <t>S1a</t>
    <phoneticPr fontId="2" type="noConversion"/>
  </si>
  <si>
    <t>S1b</t>
    <phoneticPr fontId="2" type="noConversion"/>
  </si>
  <si>
    <t>1st Book (預計)</t>
    <phoneticPr fontId="2" type="noConversion"/>
  </si>
  <si>
    <t>2nd Book (預計)</t>
    <phoneticPr fontId="2" type="noConversion"/>
  </si>
  <si>
    <t>Sparky (預計)</t>
    <phoneticPr fontId="2" type="noConversion"/>
  </si>
  <si>
    <t>Sparky</t>
    <phoneticPr fontId="2" type="noConversion"/>
  </si>
  <si>
    <t>綠</t>
  </si>
  <si>
    <t>紅</t>
    <phoneticPr fontId="2" type="noConversion"/>
  </si>
  <si>
    <t>藍</t>
    <phoneticPr fontId="2" type="noConversion"/>
  </si>
  <si>
    <t>黃</t>
    <phoneticPr fontId="2" type="noConversion"/>
  </si>
  <si>
    <t>Total</t>
    <phoneticPr fontId="2" type="noConversion"/>
  </si>
  <si>
    <t>本週過關小統計</t>
    <phoneticPr fontId="2" type="noConversion"/>
  </si>
  <si>
    <r>
      <t>航班手冊</t>
    </r>
    <r>
      <rPr>
        <sz val="12"/>
        <rFont val="新細明體"/>
        <family val="1"/>
        <charset val="136"/>
      </rPr>
      <t xml:space="preserve"> - 1</t>
    </r>
    <phoneticPr fontId="2" type="noConversion"/>
  </si>
  <si>
    <r>
      <t>航班手冊</t>
    </r>
    <r>
      <rPr>
        <sz val="12"/>
        <rFont val="新細明體"/>
        <family val="1"/>
        <charset val="136"/>
      </rPr>
      <t xml:space="preserve"> - 2</t>
    </r>
    <r>
      <rPr>
        <sz val="12"/>
        <rFont val="新細明體"/>
        <family val="1"/>
        <charset val="136"/>
      </rPr>
      <t/>
    </r>
    <phoneticPr fontId="2" type="noConversion"/>
  </si>
  <si>
    <r>
      <t>航班手冊</t>
    </r>
    <r>
      <rPr>
        <sz val="12"/>
        <rFont val="新細明體"/>
        <family val="1"/>
        <charset val="136"/>
      </rPr>
      <t xml:space="preserve"> - 3</t>
    </r>
    <r>
      <rPr>
        <sz val="12"/>
        <rFont val="新細明體"/>
        <family val="1"/>
        <charset val="136"/>
      </rPr>
      <t/>
    </r>
    <phoneticPr fontId="2" type="noConversion"/>
  </si>
  <si>
    <r>
      <t>航班手冊</t>
    </r>
    <r>
      <rPr>
        <sz val="12"/>
        <rFont val="新細明體"/>
        <family val="1"/>
        <charset val="136"/>
      </rPr>
      <t xml:space="preserve"> - 4</t>
    </r>
    <r>
      <rPr>
        <sz val="12"/>
        <rFont val="新細明體"/>
        <family val="1"/>
        <charset val="136"/>
      </rPr>
      <t/>
    </r>
    <phoneticPr fontId="2" type="noConversion"/>
  </si>
  <si>
    <r>
      <t>翱翔階級 -</t>
    </r>
    <r>
      <rPr>
        <sz val="12"/>
        <rFont val="新細明體"/>
        <family val="1"/>
        <charset val="136"/>
      </rPr>
      <t xml:space="preserve"> 1</t>
    </r>
    <phoneticPr fontId="2" type="noConversion"/>
  </si>
  <si>
    <r>
      <t>翱翔階級 -</t>
    </r>
    <r>
      <rPr>
        <sz val="12"/>
        <rFont val="新細明體"/>
        <family val="1"/>
        <charset val="136"/>
      </rPr>
      <t xml:space="preserve"> 2</t>
    </r>
    <r>
      <rPr>
        <sz val="12"/>
        <rFont val="新細明體"/>
        <family val="1"/>
        <charset val="136"/>
      </rPr>
      <t/>
    </r>
    <phoneticPr fontId="2" type="noConversion"/>
  </si>
  <si>
    <r>
      <t>翱翔階級-</t>
    </r>
    <r>
      <rPr>
        <sz val="12"/>
        <rFont val="新細明體"/>
        <family val="1"/>
        <charset val="136"/>
      </rPr>
      <t xml:space="preserve"> 3</t>
    </r>
    <r>
      <rPr>
        <sz val="12"/>
        <rFont val="新細明體"/>
        <family val="1"/>
        <charset val="136"/>
      </rPr>
      <t/>
    </r>
    <phoneticPr fontId="2" type="noConversion"/>
  </si>
  <si>
    <r>
      <t>翱翔階級 -</t>
    </r>
    <r>
      <rPr>
        <sz val="12"/>
        <rFont val="新細明體"/>
        <family val="1"/>
        <charset val="136"/>
      </rPr>
      <t xml:space="preserve"> 4</t>
    </r>
    <r>
      <rPr>
        <sz val="12"/>
        <rFont val="新細明體"/>
        <family val="1"/>
        <charset val="136"/>
      </rPr>
      <t/>
    </r>
    <phoneticPr fontId="2" type="noConversion"/>
  </si>
  <si>
    <r>
      <t>翱翔階級 -</t>
    </r>
    <r>
      <rPr>
        <sz val="12"/>
        <rFont val="新細明體"/>
        <family val="1"/>
        <charset val="136"/>
      </rPr>
      <t xml:space="preserve"> 5</t>
    </r>
    <r>
      <rPr>
        <sz val="12"/>
        <rFont val="新細明體"/>
        <family val="1"/>
        <charset val="136"/>
      </rPr>
      <t/>
    </r>
    <phoneticPr fontId="2" type="noConversion"/>
  </si>
  <si>
    <r>
      <t>翱翔階級 -</t>
    </r>
    <r>
      <rPr>
        <sz val="12"/>
        <rFont val="新細明體"/>
        <family val="1"/>
        <charset val="136"/>
      </rPr>
      <t xml:space="preserve"> 6</t>
    </r>
    <r>
      <rPr>
        <sz val="12"/>
        <rFont val="新細明體"/>
        <family val="1"/>
        <charset val="136"/>
      </rPr>
      <t/>
    </r>
    <phoneticPr fontId="2" type="noConversion"/>
  </si>
  <si>
    <t>2019/2020
年終獎勵</t>
    <phoneticPr fontId="2" type="noConversion"/>
  </si>
  <si>
    <t>2020/2021
年終獎勵</t>
    <phoneticPr fontId="2" type="noConversion"/>
  </si>
  <si>
    <t>S2</t>
    <phoneticPr fontId="2" type="noConversion"/>
  </si>
  <si>
    <t>S3a</t>
    <phoneticPr fontId="2" type="noConversion"/>
  </si>
  <si>
    <t>S3b</t>
    <phoneticPr fontId="2" type="noConversion"/>
  </si>
  <si>
    <r>
      <t>2</t>
    </r>
    <r>
      <rPr>
        <vertAlign val="superscript"/>
        <sz val="12"/>
        <rFont val="新細明體"/>
        <family val="1"/>
        <charset val="136"/>
      </rPr>
      <t>nd</t>
    </r>
    <r>
      <rPr>
        <sz val="12"/>
        <rFont val="新細明體"/>
        <family val="1"/>
        <charset val="136"/>
      </rPr>
      <t xml:space="preserve"> Book</t>
    </r>
    <phoneticPr fontId="2" type="noConversion"/>
  </si>
  <si>
    <r>
      <t>1</t>
    </r>
    <r>
      <rPr>
        <vertAlign val="superscript"/>
        <sz val="12"/>
        <rFont val="新細明體"/>
        <family val="1"/>
        <charset val="136"/>
      </rPr>
      <t>st</t>
    </r>
    <r>
      <rPr>
        <sz val="12"/>
        <rFont val="新細明體"/>
        <family val="1"/>
        <charset val="136"/>
      </rPr>
      <t xml:space="preserve"> Book</t>
    </r>
    <phoneticPr fontId="2" type="noConversion"/>
  </si>
  <si>
    <t>p_1st Book</t>
    <phoneticPr fontId="2" type="noConversion"/>
  </si>
  <si>
    <t>p_2nd Book</t>
    <phoneticPr fontId="2" type="noConversion"/>
  </si>
  <si>
    <t>p_Sparky</t>
  </si>
  <si>
    <r>
      <t>1</t>
    </r>
    <r>
      <rPr>
        <vertAlign val="superscript"/>
        <sz val="12"/>
        <color rgb="FFFF0000"/>
        <rFont val="新細明體"/>
        <family val="1"/>
        <charset val="136"/>
      </rPr>
      <t>st</t>
    </r>
    <r>
      <rPr>
        <sz val="12"/>
        <color rgb="FFFF0000"/>
        <rFont val="新細明體"/>
        <family val="1"/>
        <charset val="136"/>
      </rPr>
      <t xml:space="preserve"> Book</t>
    </r>
    <phoneticPr fontId="2" type="noConversion"/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</si>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</sst>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[$-404]ggge&quot;年&quot;m&quot;月&quot;d&quot;日&quot;;@"/>
    <numFmt numFmtId="166" formatCode="yyyy\-mm\-dd;@"/>
    <numFmt numFmtId="167" formatCode="0_ "/>
    <numFmt numFmtId="168" formatCode="yyyy/m/d;@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3"/>
      <name val="新細明體"/>
      <family val="1"/>
      <charset val="136"/>
    </font>
    <font>
      <sz val="8"/>
      <name val="新細明體"/>
      <family val="1"/>
      <charset val="136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2"/>
      <name val="Times New Roman"/>
      <family val="1"/>
    </font>
    <font>
      <b/>
      <sz val="12"/>
      <name val="新細明體"/>
      <family val="1"/>
      <charset val="136"/>
    </font>
    <font>
      <sz val="14"/>
      <name val="新細明體"/>
      <family val="1"/>
      <charset val="136"/>
    </font>
    <font>
      <sz val="8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8"/>
      <color rgb="FF0070C0"/>
      <name val="新細明體"/>
      <family val="1"/>
      <charset val="136"/>
    </font>
    <font>
      <sz val="12"/>
      <color rgb="FF0070C0"/>
      <name val="新細明體"/>
      <family val="1"/>
      <charset val="136"/>
    </font>
    <font>
      <b/>
      <sz val="12"/>
      <color rgb="FF009900"/>
      <name val="細明體"/>
      <family val="3"/>
      <charset val="136"/>
    </font>
    <font>
      <b/>
      <sz val="12"/>
      <color rgb="FFF4860C"/>
      <name val="細明體"/>
      <family val="3"/>
      <charset val="136"/>
    </font>
    <font>
      <b/>
      <sz val="12"/>
      <color rgb="FFFF0000"/>
      <name val="細明體"/>
      <family val="3"/>
      <charset val="136"/>
    </font>
    <font>
      <b/>
      <sz val="12"/>
      <color rgb="FF0070C0"/>
      <name val="細明體"/>
      <family val="3"/>
      <charset val="136"/>
    </font>
    <font>
      <sz val="12"/>
      <color theme="6" tint="-0.499984740745262"/>
      <name val="新細明體"/>
      <family val="1"/>
      <charset val="136"/>
    </font>
    <font>
      <sz val="8"/>
      <color theme="6" tint="-0.499984740745262"/>
      <name val="新細明體"/>
      <family val="1"/>
      <charset val="136"/>
    </font>
    <font>
      <b/>
      <sz val="14"/>
      <name val="新細明體"/>
      <family val="1"/>
      <charset val="136"/>
    </font>
    <font>
      <vertAlign val="superscript"/>
      <sz val="12"/>
      <name val="新細明體"/>
      <family val="1"/>
      <charset val="136"/>
    </font>
    <font>
      <sz val="12"/>
      <name val="新細明體"/>
      <family val="1"/>
      <charset val="136"/>
    </font>
    <font>
      <sz val="7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color rgb="FF00B050"/>
      <name val="新細明體"/>
      <family val="1"/>
      <charset val="136"/>
    </font>
    <font>
      <sz val="12"/>
      <name val="細明體"/>
      <family val="1"/>
      <charset val="136"/>
    </font>
    <font>
      <sz val="12"/>
      <color rgb="FFFF66CC"/>
      <name val="Times New Roman"/>
      <family val="1"/>
    </font>
    <font>
      <sz val="12"/>
      <color rgb="FFFF66FF"/>
      <name val="Times New Roman"/>
      <family val="1"/>
    </font>
    <font>
      <sz val="10"/>
      <color rgb="FFFF0000"/>
      <name val="新細明體"/>
      <family val="1"/>
      <charset val="136"/>
    </font>
    <font>
      <vertAlign val="superscript"/>
      <sz val="12"/>
      <color rgb="FFFF0000"/>
      <name val="新細明體"/>
      <family val="1"/>
      <charset val="136"/>
    </font>
  </fonts>
  <fills count="1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2" borderId="0" applyNumberFormat="0" applyBorder="0" applyAlignment="0" applyProtection="0">
      <alignment vertical="center"/>
    </xf>
    <xf numFmtId="0" fontId="1" fillId="0" borderId="0"/>
    <xf numFmtId="165" fontId="1" fillId="0" borderId="0">
      <alignment vertical="center"/>
    </xf>
  </cellStyleXfs>
  <cellXfs count="267">
    <xf numFmtId="0" fontId="0" fillId="0" borderId="0" xfId="0"/>
    <xf numFmtId="0" fontId="0" fillId="0" borderId="1" xfId="0" applyBorder="1"/>
    <xf numFmtId="0" fontId="3" fillId="0" borderId="2" xfId="0" applyFont="1" applyBorder="1"/>
    <xf numFmtId="0" fontId="1" fillId="0" borderId="0" xfId="0" applyFont="1" applyAlignment="1">
      <alignment horizontal="center" vertical="distributed" textRotation="90"/>
    </xf>
    <xf numFmtId="0" fontId="5" fillId="0" borderId="2" xfId="0" applyFont="1" applyBorder="1"/>
    <xf numFmtId="0" fontId="5" fillId="0" borderId="0" xfId="0" applyFont="1"/>
    <xf numFmtId="0" fontId="1" fillId="0" borderId="0" xfId="0" applyFont="1"/>
    <xf numFmtId="0" fontId="6" fillId="0" borderId="2" xfId="0" applyFont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0" fontId="8" fillId="0" borderId="2" xfId="0" applyFont="1" applyBorder="1"/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10" fillId="0" borderId="2" xfId="0" applyFont="1" applyBorder="1"/>
    <xf numFmtId="0" fontId="10" fillId="0" borderId="0" xfId="0" applyFont="1"/>
    <xf numFmtId="0" fontId="11" fillId="0" borderId="2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3" fillId="0" borderId="4" xfId="0" applyFont="1" applyBorder="1"/>
    <xf numFmtId="0" fontId="5" fillId="0" borderId="4" xfId="0" applyFont="1" applyBorder="1"/>
    <xf numFmtId="0" fontId="6" fillId="0" borderId="5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5" xfId="0" applyFont="1" applyBorder="1"/>
    <xf numFmtId="0" fontId="12" fillId="0" borderId="5" xfId="0" applyFont="1" applyBorder="1"/>
    <xf numFmtId="0" fontId="13" fillId="0" borderId="6" xfId="0" applyFont="1" applyBorder="1"/>
    <xf numFmtId="0" fontId="5" fillId="3" borderId="4" xfId="0" applyFont="1" applyFill="1" applyBorder="1"/>
    <xf numFmtId="0" fontId="5" fillId="3" borderId="2" xfId="0" applyFont="1" applyFill="1" applyBorder="1"/>
    <xf numFmtId="166" fontId="15" fillId="0" borderId="1" xfId="0" applyNumberFormat="1" applyFont="1" applyBorder="1"/>
    <xf numFmtId="165" fontId="1" fillId="0" borderId="7" xfId="0" applyNumberFormat="1" applyFont="1" applyBorder="1" applyAlignment="1">
      <alignment horizontal="center" vertical="distributed" textRotation="90"/>
    </xf>
    <xf numFmtId="0" fontId="1" fillId="0" borderId="7" xfId="0" applyFont="1" applyBorder="1" applyAlignment="1">
      <alignment horizontal="center" vertical="distributed" textRotation="90"/>
    </xf>
    <xf numFmtId="0" fontId="3" fillId="0" borderId="1" xfId="0" applyFont="1" applyBorder="1"/>
    <xf numFmtId="0" fontId="5" fillId="4" borderId="1" xfId="0" applyFont="1" applyFill="1" applyBorder="1"/>
    <xf numFmtId="0" fontId="5" fillId="0" borderId="1" xfId="0" applyFont="1" applyBorder="1"/>
    <xf numFmtId="0" fontId="0" fillId="4" borderId="1" xfId="0" applyFill="1" applyBorder="1"/>
    <xf numFmtId="165" fontId="1" fillId="0" borderId="1" xfId="0" applyNumberFormat="1" applyFont="1" applyBorder="1" applyAlignment="1">
      <alignment horizontal="center" vertical="distributed" textRotation="90"/>
    </xf>
    <xf numFmtId="0" fontId="1" fillId="0" borderId="1" xfId="0" applyFont="1" applyBorder="1" applyAlignment="1">
      <alignment horizontal="center" vertical="distributed" textRotation="90"/>
    </xf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0" fontId="5" fillId="4" borderId="10" xfId="0" applyFont="1" applyFill="1" applyBorder="1"/>
    <xf numFmtId="0" fontId="0" fillId="4" borderId="10" xfId="0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0" borderId="11" xfId="0" applyFont="1" applyBorder="1"/>
    <xf numFmtId="0" fontId="16" fillId="0" borderId="2" xfId="0" applyFont="1" applyBorder="1"/>
    <xf numFmtId="0" fontId="7" fillId="3" borderId="2" xfId="0" applyFont="1" applyFill="1" applyBorder="1"/>
    <xf numFmtId="0" fontId="7" fillId="3" borderId="12" xfId="0" applyFont="1" applyFill="1" applyBorder="1"/>
    <xf numFmtId="0" fontId="17" fillId="0" borderId="2" xfId="0" applyFont="1" applyBorder="1"/>
    <xf numFmtId="0" fontId="9" fillId="3" borderId="2" xfId="0" applyFont="1" applyFill="1" applyBorder="1"/>
    <xf numFmtId="0" fontId="9" fillId="3" borderId="12" xfId="0" applyFont="1" applyFill="1" applyBorder="1"/>
    <xf numFmtId="0" fontId="18" fillId="0" borderId="2" xfId="0" applyFont="1" applyBorder="1"/>
    <xf numFmtId="0" fontId="11" fillId="3" borderId="2" xfId="0" applyFont="1" applyFill="1" applyBorder="1"/>
    <xf numFmtId="0" fontId="11" fillId="3" borderId="12" xfId="0" applyFont="1" applyFill="1" applyBorder="1"/>
    <xf numFmtId="0" fontId="13" fillId="0" borderId="13" xfId="0" applyFont="1" applyBorder="1"/>
    <xf numFmtId="0" fontId="19" fillId="0" borderId="13" xfId="0" applyFont="1" applyBorder="1"/>
    <xf numFmtId="0" fontId="13" fillId="3" borderId="13" xfId="0" applyFont="1" applyFill="1" applyBorder="1"/>
    <xf numFmtId="0" fontId="13" fillId="3" borderId="14" xfId="0" applyFont="1" applyFill="1" applyBorder="1"/>
    <xf numFmtId="0" fontId="1" fillId="4" borderId="1" xfId="0" applyFont="1" applyFill="1" applyBorder="1" applyAlignment="1">
      <alignment horizontal="center" vertical="distributed" textRotation="90"/>
    </xf>
    <xf numFmtId="0" fontId="5" fillId="0" borderId="12" xfId="0" applyFont="1" applyBorder="1"/>
    <xf numFmtId="0" fontId="0" fillId="0" borderId="15" xfId="0" applyBorder="1"/>
    <xf numFmtId="0" fontId="5" fillId="3" borderId="16" xfId="0" applyFont="1" applyFill="1" applyBorder="1"/>
    <xf numFmtId="0" fontId="5" fillId="3" borderId="17" xfId="0" applyFont="1" applyFill="1" applyBorder="1"/>
    <xf numFmtId="0" fontId="0" fillId="0" borderId="19" xfId="0" applyBorder="1"/>
    <xf numFmtId="0" fontId="0" fillId="0" borderId="20" xfId="0" applyBorder="1"/>
    <xf numFmtId="166" fontId="1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distributed"/>
    </xf>
    <xf numFmtId="166" fontId="15" fillId="0" borderId="1" xfId="0" applyNumberFormat="1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distributed" textRotation="90"/>
    </xf>
    <xf numFmtId="14" fontId="0" fillId="0" borderId="0" xfId="0" applyNumberFormat="1"/>
    <xf numFmtId="14" fontId="1" fillId="0" borderId="0" xfId="0" applyNumberFormat="1" applyFont="1"/>
    <xf numFmtId="166" fontId="15" fillId="4" borderId="1" xfId="0" applyNumberFormat="1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distributed" textRotation="90"/>
    </xf>
    <xf numFmtId="166" fontId="22" fillId="0" borderId="1" xfId="0" applyNumberFormat="1" applyFont="1" applyBorder="1" applyAlignment="1">
      <alignment horizontal="center" vertical="distributed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distributed" textRotation="90" wrapText="1"/>
    </xf>
    <xf numFmtId="0" fontId="0" fillId="0" borderId="1" xfId="0" applyBorder="1" applyAlignment="1">
      <alignment vertical="center"/>
    </xf>
    <xf numFmtId="164" fontId="15" fillId="0" borderId="1" xfId="0" applyNumberFormat="1" applyFont="1" applyBorder="1" applyAlignment="1">
      <alignment horizontal="center" vertical="distributed"/>
    </xf>
    <xf numFmtId="0" fontId="7" fillId="0" borderId="17" xfId="0" applyFont="1" applyBorder="1"/>
    <xf numFmtId="0" fontId="16" fillId="0" borderId="10" xfId="0" applyFont="1" applyBorder="1"/>
    <xf numFmtId="0" fontId="9" fillId="0" borderId="17" xfId="0" applyFont="1" applyBorder="1"/>
    <xf numFmtId="0" fontId="17" fillId="0" borderId="10" xfId="0" applyFont="1" applyBorder="1"/>
    <xf numFmtId="0" fontId="11" fillId="0" borderId="17" xfId="0" applyFont="1" applyBorder="1"/>
    <xf numFmtId="0" fontId="18" fillId="0" borderId="10" xfId="0" applyFont="1" applyBorder="1"/>
    <xf numFmtId="0" fontId="13" fillId="0" borderId="18" xfId="0" applyFont="1" applyBorder="1"/>
    <xf numFmtId="0" fontId="19" fillId="0" borderId="33" xfId="0" applyFont="1" applyBorder="1"/>
    <xf numFmtId="0" fontId="0" fillId="0" borderId="1" xfId="0" applyBorder="1" applyAlignment="1">
      <alignment horizontal="left" vertical="distributed"/>
    </xf>
    <xf numFmtId="0" fontId="0" fillId="0" borderId="7" xfId="0" applyBorder="1" applyAlignment="1">
      <alignment horizontal="center" vertical="distributed" textRotation="90" wrapText="1"/>
    </xf>
    <xf numFmtId="0" fontId="3" fillId="0" borderId="20" xfId="0" applyFont="1" applyBorder="1"/>
    <xf numFmtId="0" fontId="21" fillId="0" borderId="1" xfId="0" applyFont="1" applyBorder="1"/>
    <xf numFmtId="0" fontId="0" fillId="6" borderId="0" xfId="0" applyFill="1"/>
    <xf numFmtId="0" fontId="0" fillId="6" borderId="20" xfId="0" applyFill="1" applyBorder="1"/>
    <xf numFmtId="0" fontId="3" fillId="6" borderId="20" xfId="0" applyFont="1" applyFill="1" applyBorder="1"/>
    <xf numFmtId="0" fontId="27" fillId="6" borderId="20" xfId="0" applyFont="1" applyFill="1" applyBorder="1" applyAlignment="1">
      <alignment horizontal="center"/>
    </xf>
    <xf numFmtId="0" fontId="4" fillId="6" borderId="20" xfId="0" applyFont="1" applyFill="1" applyBorder="1"/>
    <xf numFmtId="0" fontId="3" fillId="6" borderId="1" xfId="0" applyFont="1" applyFill="1" applyBorder="1"/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distributed" textRotation="90" wrapText="1"/>
    </xf>
    <xf numFmtId="165" fontId="25" fillId="0" borderId="1" xfId="0" applyNumberFormat="1" applyFont="1" applyBorder="1" applyAlignment="1">
      <alignment horizontal="center" vertical="distributed" textRotation="90" wrapText="1"/>
    </xf>
    <xf numFmtId="166" fontId="24" fillId="0" borderId="1" xfId="0" applyNumberFormat="1" applyFont="1" applyBorder="1" applyAlignment="1">
      <alignment horizontal="center" vertical="distributed"/>
    </xf>
    <xf numFmtId="0" fontId="23" fillId="0" borderId="0" xfId="0" applyFont="1"/>
    <xf numFmtId="0" fontId="25" fillId="0" borderId="0" xfId="0" applyFont="1"/>
    <xf numFmtId="166" fontId="22" fillId="0" borderId="1" xfId="0" applyNumberFormat="1" applyFont="1" applyBorder="1"/>
    <xf numFmtId="165" fontId="23" fillId="7" borderId="1" xfId="0" applyNumberFormat="1" applyFont="1" applyFill="1" applyBorder="1" applyAlignment="1">
      <alignment horizontal="center" vertical="distributed" textRotation="90"/>
    </xf>
    <xf numFmtId="166" fontId="22" fillId="7" borderId="1" xfId="0" applyNumberFormat="1" applyFont="1" applyFill="1" applyBorder="1" applyAlignment="1">
      <alignment horizontal="center" vertical="distributed"/>
    </xf>
    <xf numFmtId="165" fontId="30" fillId="8" borderId="1" xfId="0" applyNumberFormat="1" applyFont="1" applyFill="1" applyBorder="1" applyAlignment="1">
      <alignment horizontal="center" vertical="distributed" textRotation="90"/>
    </xf>
    <xf numFmtId="166" fontId="31" fillId="8" borderId="1" xfId="0" applyNumberFormat="1" applyFont="1" applyFill="1" applyBorder="1" applyAlignment="1">
      <alignment horizontal="center" vertical="distributed"/>
    </xf>
    <xf numFmtId="165" fontId="23" fillId="9" borderId="1" xfId="0" applyNumberFormat="1" applyFont="1" applyFill="1" applyBorder="1" applyAlignment="1">
      <alignment horizontal="center" vertical="distributed" textRotation="90"/>
    </xf>
    <xf numFmtId="0" fontId="3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0" borderId="24" xfId="0" applyFont="1" applyBorder="1"/>
    <xf numFmtId="0" fontId="5" fillId="3" borderId="24" xfId="0" applyFont="1" applyFill="1" applyBorder="1"/>
    <xf numFmtId="0" fontId="5" fillId="0" borderId="24" xfId="0" applyFont="1" applyBorder="1"/>
    <xf numFmtId="0" fontId="5" fillId="3" borderId="44" xfId="0" applyFont="1" applyFill="1" applyBorder="1"/>
    <xf numFmtId="0" fontId="5" fillId="0" borderId="44" xfId="0" applyFont="1" applyBorder="1"/>
    <xf numFmtId="0" fontId="5" fillId="3" borderId="45" xfId="0" applyFont="1" applyFill="1" applyBorder="1"/>
    <xf numFmtId="0" fontId="0" fillId="0" borderId="2" xfId="0" applyBorder="1"/>
    <xf numFmtId="0" fontId="1" fillId="5" borderId="1" xfId="0" applyFont="1" applyFill="1" applyBorder="1" applyAlignment="1">
      <alignment horizontal="center" vertical="distributed" textRotation="90"/>
    </xf>
    <xf numFmtId="0" fontId="0" fillId="3" borderId="2" xfId="0" quotePrefix="1" applyFill="1" applyBorder="1"/>
    <xf numFmtId="0" fontId="0" fillId="4" borderId="1" xfId="0" quotePrefix="1" applyFill="1" applyBorder="1"/>
    <xf numFmtId="0" fontId="0" fillId="0" borderId="1" xfId="0" quotePrefix="1" applyBorder="1"/>
    <xf numFmtId="166" fontId="22" fillId="0" borderId="1" xfId="0" quotePrefix="1" applyNumberFormat="1" applyFont="1" applyBorder="1" applyAlignment="1">
      <alignment horizontal="center" vertical="distributed"/>
    </xf>
    <xf numFmtId="165" fontId="3" fillId="10" borderId="46" xfId="0" applyNumberFormat="1" applyFont="1" applyFill="1" applyBorder="1" applyAlignment="1">
      <alignment horizontal="center" vertical="distributed" textRotation="90"/>
    </xf>
    <xf numFmtId="165" fontId="3" fillId="10" borderId="47" xfId="0" applyNumberFormat="1" applyFont="1" applyFill="1" applyBorder="1" applyAlignment="1">
      <alignment horizontal="center" vertical="distributed" textRotation="90"/>
    </xf>
    <xf numFmtId="165" fontId="3" fillId="10" borderId="48" xfId="0" applyNumberFormat="1" applyFont="1" applyFill="1" applyBorder="1" applyAlignment="1">
      <alignment horizontal="center" vertical="distributed" textRotation="90"/>
    </xf>
    <xf numFmtId="165" fontId="3" fillId="10" borderId="49" xfId="0" applyNumberFormat="1" applyFont="1" applyFill="1" applyBorder="1" applyAlignment="1">
      <alignment horizontal="center" vertical="distributed" textRotation="90"/>
    </xf>
    <xf numFmtId="165" fontId="3" fillId="10" borderId="50" xfId="0" applyNumberFormat="1" applyFont="1" applyFill="1" applyBorder="1" applyAlignment="1">
      <alignment horizontal="center" vertical="distributed" textRotation="90"/>
    </xf>
    <xf numFmtId="168" fontId="15" fillId="0" borderId="1" xfId="0" quotePrefix="1" applyNumberFormat="1" applyFont="1" applyBorder="1" applyAlignment="1">
      <alignment horizontal="center" vertical="distributed"/>
    </xf>
    <xf numFmtId="165" fontId="34" fillId="0" borderId="26" xfId="0" applyNumberFormat="1" applyFont="1" applyBorder="1" applyAlignment="1">
      <alignment horizontal="center" vertical="distributed" textRotation="90"/>
    </xf>
    <xf numFmtId="0" fontId="34" fillId="0" borderId="27" xfId="0" applyFont="1" applyBorder="1" applyAlignment="1">
      <alignment horizontal="center" vertical="distributed" textRotation="90"/>
    </xf>
    <xf numFmtId="165" fontId="34" fillId="0" borderId="27" xfId="0" applyNumberFormat="1" applyFont="1" applyBorder="1" applyAlignment="1">
      <alignment horizontal="center" vertical="distributed" textRotation="90"/>
    </xf>
    <xf numFmtId="165" fontId="34" fillId="0" borderId="29" xfId="0" applyNumberFormat="1" applyFont="1" applyBorder="1" applyAlignment="1">
      <alignment horizontal="center" vertical="distributed" textRotation="90" wrapText="1"/>
    </xf>
    <xf numFmtId="0" fontId="34" fillId="0" borderId="0" xfId="0" applyFont="1"/>
    <xf numFmtId="0" fontId="34" fillId="0" borderId="21" xfId="0" applyFont="1" applyBorder="1" applyAlignment="1">
      <alignment horizontal="center" vertical="center"/>
    </xf>
    <xf numFmtId="166" fontId="35" fillId="0" borderId="2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66" fontId="35" fillId="0" borderId="1" xfId="0" applyNumberFormat="1" applyFont="1" applyBorder="1" applyAlignment="1">
      <alignment horizontal="center" vertical="center"/>
    </xf>
    <xf numFmtId="166" fontId="35" fillId="0" borderId="23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166" fontId="35" fillId="0" borderId="22" xfId="0" applyNumberFormat="1" applyFont="1" applyBorder="1" applyAlignment="1">
      <alignment horizontal="center" vertical="center"/>
    </xf>
    <xf numFmtId="166" fontId="35" fillId="0" borderId="24" xfId="0" applyNumberFormat="1" applyFont="1" applyBorder="1" applyAlignment="1">
      <alignment horizontal="center" vertical="center"/>
    </xf>
    <xf numFmtId="166" fontId="35" fillId="0" borderId="25" xfId="0" applyNumberFormat="1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166" fontId="15" fillId="0" borderId="20" xfId="0" applyNumberFormat="1" applyFont="1" applyBorder="1" applyAlignment="1">
      <alignment horizontal="center" vertical="distributed"/>
    </xf>
    <xf numFmtId="166" fontId="35" fillId="0" borderId="53" xfId="0" applyNumberFormat="1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4" fillId="0" borderId="28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51" xfId="0" applyFont="1" applyBorder="1" applyAlignment="1">
      <alignment horizontal="left"/>
    </xf>
    <xf numFmtId="0" fontId="36" fillId="0" borderId="52" xfId="0" quotePrefix="1" applyFont="1" applyBorder="1" applyAlignment="1">
      <alignment horizontal="center" vertical="center"/>
    </xf>
    <xf numFmtId="0" fontId="34" fillId="0" borderId="56" xfId="0" applyFont="1" applyBorder="1" applyAlignment="1">
      <alignment horizontal="left"/>
    </xf>
    <xf numFmtId="0" fontId="34" fillId="0" borderId="57" xfId="0" applyFont="1" applyBorder="1"/>
    <xf numFmtId="0" fontId="34" fillId="0" borderId="59" xfId="0" applyFont="1" applyBorder="1"/>
    <xf numFmtId="0" fontId="34" fillId="0" borderId="61" xfId="0" applyFont="1" applyBorder="1"/>
    <xf numFmtId="0" fontId="34" fillId="0" borderId="63" xfId="0" applyFont="1" applyBorder="1"/>
    <xf numFmtId="0" fontId="34" fillId="0" borderId="65" xfId="0" applyFont="1" applyBorder="1" applyAlignment="1">
      <alignment horizontal="left"/>
    </xf>
    <xf numFmtId="0" fontId="34" fillId="0" borderId="66" xfId="0" applyFont="1" applyBorder="1"/>
    <xf numFmtId="0" fontId="36" fillId="0" borderId="30" xfId="0" quotePrefix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5" borderId="1" xfId="0" applyFill="1" applyBorder="1"/>
    <xf numFmtId="0" fontId="0" fillId="0" borderId="0" xfId="0" applyAlignment="1">
      <alignment horizontal="right"/>
    </xf>
    <xf numFmtId="0" fontId="38" fillId="13" borderId="0" xfId="0" applyFont="1" applyFill="1" applyAlignment="1">
      <alignment horizontal="center"/>
    </xf>
    <xf numFmtId="0" fontId="20" fillId="11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0" fillId="12" borderId="0" xfId="0" applyFont="1" applyFill="1" applyAlignment="1">
      <alignment horizontal="center"/>
    </xf>
    <xf numFmtId="165" fontId="0" fillId="0" borderId="1" xfId="0" applyNumberFormat="1" applyFont="1" applyBorder="1" applyAlignment="1">
      <alignment horizontal="center" vertical="distributed" textRotation="90"/>
    </xf>
    <xf numFmtId="0" fontId="0" fillId="0" borderId="1" xfId="0" applyFont="1" applyBorder="1" applyAlignment="1">
      <alignment horizontal="center" vertical="distributed" textRotation="90"/>
    </xf>
    <xf numFmtId="0" fontId="0" fillId="0" borderId="1" xfId="0" applyFont="1" applyBorder="1" applyAlignment="1">
      <alignment horizontal="center" vertical="distributed" textRotation="90" wrapText="1"/>
    </xf>
    <xf numFmtId="165" fontId="0" fillId="0" borderId="1" xfId="0" applyNumberFormat="1" applyFont="1" applyBorder="1" applyAlignment="1">
      <alignment horizontal="center" vertical="distributed" textRotation="90" wrapText="1"/>
    </xf>
    <xf numFmtId="165" fontId="0" fillId="9" borderId="1" xfId="0" applyNumberFormat="1" applyFont="1" applyFill="1" applyBorder="1" applyAlignment="1">
      <alignment horizontal="center" vertical="distributed" textRotation="90"/>
    </xf>
    <xf numFmtId="0" fontId="0" fillId="0" borderId="0" xfId="0" applyFont="1" applyAlignment="1">
      <alignment horizontal="center" vertical="distributed" textRotation="9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distributed"/>
    </xf>
    <xf numFmtId="0" fontId="0" fillId="0" borderId="0" xfId="0" applyFont="1"/>
    <xf numFmtId="0" fontId="39" fillId="0" borderId="5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66" fontId="37" fillId="0" borderId="0" xfId="0" quotePrefix="1" applyNumberFormat="1" applyFont="1" applyBorder="1" applyAlignment="1">
      <alignment horizontal="center" vertical="distributed"/>
    </xf>
    <xf numFmtId="166" fontId="15" fillId="0" borderId="0" xfId="0" applyNumberFormat="1" applyFont="1" applyBorder="1" applyAlignment="1">
      <alignment horizontal="center" vertical="distributed"/>
    </xf>
    <xf numFmtId="165" fontId="0" fillId="0" borderId="34" xfId="0" applyNumberFormat="1" applyFont="1" applyBorder="1" applyAlignment="1">
      <alignment horizontal="center" vertical="distributed" textRotation="90" wrapText="1"/>
    </xf>
    <xf numFmtId="0" fontId="2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/>
    <xf numFmtId="0" fontId="34" fillId="0" borderId="2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34" fillId="0" borderId="0" xfId="0" applyFont="1" applyBorder="1"/>
    <xf numFmtId="0" fontId="0" fillId="4" borderId="1" xfId="0" quotePrefix="1" applyFont="1" applyFill="1" applyBorder="1"/>
    <xf numFmtId="0" fontId="0" fillId="14" borderId="1" xfId="0" applyFill="1" applyBorder="1"/>
    <xf numFmtId="0" fontId="5" fillId="14" borderId="1" xfId="0" applyFont="1" applyFill="1" applyBorder="1"/>
    <xf numFmtId="165" fontId="41" fillId="10" borderId="47" xfId="0" applyNumberFormat="1" applyFont="1" applyFill="1" applyBorder="1" applyAlignment="1">
      <alignment horizontal="center" vertical="distributed" textRotation="90"/>
    </xf>
    <xf numFmtId="165" fontId="41" fillId="10" borderId="46" xfId="0" applyNumberFormat="1" applyFont="1" applyFill="1" applyBorder="1" applyAlignment="1">
      <alignment horizontal="center" vertical="distributed" textRotation="90"/>
    </xf>
    <xf numFmtId="165" fontId="41" fillId="10" borderId="49" xfId="0" applyNumberFormat="1" applyFont="1" applyFill="1" applyBorder="1" applyAlignment="1">
      <alignment horizontal="center" vertical="distributed" textRotation="90"/>
    </xf>
    <xf numFmtId="0" fontId="36" fillId="0" borderId="31" xfId="0" applyFont="1" applyBorder="1" applyAlignment="1">
      <alignment horizontal="center" vertical="center"/>
    </xf>
    <xf numFmtId="165" fontId="42" fillId="10" borderId="47" xfId="0" applyNumberFormat="1" applyFont="1" applyFill="1" applyBorder="1" applyAlignment="1">
      <alignment horizontal="center" vertical="distributed" textRotation="90"/>
    </xf>
    <xf numFmtId="166" fontId="15" fillId="0" borderId="1" xfId="0" applyNumberFormat="1" applyFont="1" applyFill="1" applyBorder="1" applyAlignment="1">
      <alignment horizontal="center" vertical="distributed"/>
    </xf>
    <xf numFmtId="0" fontId="5" fillId="15" borderId="1" xfId="0" applyFont="1" applyFill="1" applyBorder="1"/>
    <xf numFmtId="0" fontId="43" fillId="0" borderId="30" xfId="0" applyFont="1" applyBorder="1" applyAlignment="1">
      <alignment horizontal="center" vertical="center"/>
    </xf>
    <xf numFmtId="167" fontId="36" fillId="0" borderId="30" xfId="0" applyNumberFormat="1" applyFont="1" applyFill="1" applyBorder="1" applyAlignment="1">
      <alignment vertical="center"/>
    </xf>
    <xf numFmtId="165" fontId="34" fillId="16" borderId="34" xfId="0" applyNumberFormat="1" applyFont="1" applyFill="1" applyBorder="1" applyAlignment="1">
      <alignment horizontal="center" vertical="distributed" textRotation="90" wrapText="1"/>
    </xf>
    <xf numFmtId="167" fontId="36" fillId="16" borderId="30" xfId="0" applyNumberFormat="1" applyFont="1" applyFill="1" applyBorder="1" applyAlignment="1">
      <alignment vertical="center"/>
    </xf>
    <xf numFmtId="167" fontId="36" fillId="16" borderId="31" xfId="0" applyNumberFormat="1" applyFont="1" applyFill="1" applyBorder="1" applyAlignment="1">
      <alignment vertical="center"/>
    </xf>
    <xf numFmtId="167" fontId="36" fillId="16" borderId="32" xfId="0" applyNumberFormat="1" applyFont="1" applyFill="1" applyBorder="1" applyAlignment="1">
      <alignment vertical="center"/>
    </xf>
    <xf numFmtId="0" fontId="34" fillId="16" borderId="54" xfId="0" applyFont="1" applyFill="1" applyBorder="1"/>
    <xf numFmtId="0" fontId="34" fillId="16" borderId="0" xfId="0" applyFont="1" applyFill="1"/>
    <xf numFmtId="0" fontId="0" fillId="0" borderId="1" xfId="0" applyBorder="1" applyAlignment="1">
      <alignment horizontal="left"/>
    </xf>
    <xf numFmtId="0" fontId="34" fillId="0" borderId="4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4" fillId="0" borderId="55" xfId="0" applyFont="1" applyBorder="1" applyAlignment="1">
      <alignment horizontal="left"/>
    </xf>
    <xf numFmtId="0" fontId="34" fillId="0" borderId="56" xfId="0" applyFont="1" applyBorder="1" applyAlignment="1">
      <alignment horizontal="left"/>
    </xf>
    <xf numFmtId="0" fontId="34" fillId="0" borderId="58" xfId="0" applyFont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34" fillId="0" borderId="60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34" fillId="0" borderId="62" xfId="0" applyFont="1" applyBorder="1" applyAlignment="1">
      <alignment horizontal="left"/>
    </xf>
    <xf numFmtId="0" fontId="34" fillId="0" borderId="51" xfId="0" applyFont="1" applyBorder="1" applyAlignment="1">
      <alignment horizontal="left"/>
    </xf>
    <xf numFmtId="0" fontId="34" fillId="0" borderId="64" xfId="0" applyFont="1" applyBorder="1" applyAlignment="1">
      <alignment horizontal="left"/>
    </xf>
    <xf numFmtId="0" fontId="34" fillId="0" borderId="65" xfId="0" applyFont="1" applyBorder="1" applyAlignment="1">
      <alignment horizontal="left"/>
    </xf>
  </cellXfs>
  <cellStyles count="4">
    <cellStyle name="Normal" xfId="0" builtinId="0"/>
    <cellStyle name="一般 2" xfId="3" xr:uid="{0237B700-875C-4255-9CED-033A586BCC66}"/>
    <cellStyle name="一般 2 2" xfId="2" xr:uid="{3C11FEB6-5733-4F6A-B91E-01C3EEBC9856}"/>
    <cellStyle name="好_Sparks record_2009v2" xfId="1" xr:uid="{00000000-0005-0000-0000-000001000000}"/>
  </cellStyles>
  <dxfs count="3846"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ont>
        <color rgb="FF0070C0"/>
      </font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ont>
        <color rgb="FF0070C0"/>
      </font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ont>
        <color rgb="FF0070C0"/>
      </font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ont>
        <color rgb="FF0070C0"/>
      </font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ont>
        <color rgb="FF0070C0"/>
      </font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ont>
        <color rgb="FF0070C0"/>
      </font>
    </dxf>
  </dxfs>
  <tableStyles count="0" defaultTableStyle="TableStyleMedium9" defaultPivotStyle="PivotStyleLight16"/>
  <colors>
    <mruColors>
      <color rgb="FFFF66FF"/>
      <color rgb="FFFF66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76"/>
  <sheetViews>
    <sheetView tabSelected="1" zoomScale="98" zoomScaleNormal="98" workbookViewId="0">
      <pane xSplit="8" ySplit="1" topLeftCell="I2" activePane="bottomRight" state="frozen"/>
      <selection pane="topRight" activeCell="F1" sqref="F1"/>
      <selection pane="bottomLeft" activeCell="A2" sqref="A2"/>
      <selection pane="bottomRight" activeCell="B2" sqref="B2"/>
    </sheetView>
  </sheetViews>
  <sheetFormatPr defaultRowHeight="16.2"/>
  <cols>
    <col min="1" max="1" width="3.44140625" customWidth="1"/>
    <col min="2" max="2" width="11" customWidth="1"/>
    <col min="3" max="3" width="6.77734375" customWidth="1"/>
    <col min="4" max="6" width="5.5546875" hidden="1" customWidth="1"/>
    <col min="7" max="7" width="6.6640625" customWidth="1"/>
    <col min="8" max="47" width="5.5546875" customWidth="1"/>
  </cols>
  <sheetData>
    <row r="1" spans="1:47" s="3" customFormat="1" ht="98.25" customHeight="1" thickBot="1">
      <c r="A1" s="37" t="s">
        <v>0</v>
      </c>
      <c r="B1" s="38" t="s">
        <v>1</v>
      </c>
      <c r="C1" s="38" t="s">
        <v>2</v>
      </c>
      <c r="D1" s="77" t="s">
        <v>155</v>
      </c>
      <c r="E1" s="85" t="s">
        <v>239</v>
      </c>
      <c r="F1" s="85" t="s">
        <v>240</v>
      </c>
      <c r="G1" s="97" t="s">
        <v>132</v>
      </c>
      <c r="H1" s="85" t="s">
        <v>131</v>
      </c>
      <c r="I1" s="135">
        <v>44107</v>
      </c>
      <c r="J1" s="136">
        <f t="shared" ref="J1:O1" si="0">7+I1</f>
        <v>44114</v>
      </c>
      <c r="K1" s="137">
        <f t="shared" si="0"/>
        <v>44121</v>
      </c>
      <c r="L1" s="138">
        <f t="shared" si="0"/>
        <v>44128</v>
      </c>
      <c r="M1" s="136">
        <f t="shared" si="0"/>
        <v>44135</v>
      </c>
      <c r="N1" s="139">
        <f t="shared" si="0"/>
        <v>44142</v>
      </c>
      <c r="O1" s="217">
        <f t="shared" si="0"/>
        <v>44149</v>
      </c>
      <c r="P1" s="136">
        <f t="shared" ref="P1:AB1" si="1">7+O1</f>
        <v>44156</v>
      </c>
      <c r="Q1" s="136">
        <f t="shared" si="1"/>
        <v>44163</v>
      </c>
      <c r="R1" s="137">
        <f>14+P1</f>
        <v>44170</v>
      </c>
      <c r="S1" s="138">
        <f t="shared" si="1"/>
        <v>44177</v>
      </c>
      <c r="T1" s="136">
        <f t="shared" si="1"/>
        <v>44184</v>
      </c>
      <c r="U1" s="139">
        <v>44198</v>
      </c>
      <c r="V1" s="139">
        <f>7+U1</f>
        <v>44205</v>
      </c>
      <c r="W1" s="136">
        <v>44212</v>
      </c>
      <c r="X1" s="216">
        <f t="shared" si="1"/>
        <v>44219</v>
      </c>
      <c r="Y1" s="137">
        <f t="shared" si="1"/>
        <v>44226</v>
      </c>
      <c r="Z1" s="136">
        <v>44233</v>
      </c>
      <c r="AA1" s="138">
        <v>44247</v>
      </c>
      <c r="AB1" s="136">
        <f t="shared" si="1"/>
        <v>44254</v>
      </c>
      <c r="AC1" s="139">
        <f>7+AB1</f>
        <v>44261</v>
      </c>
      <c r="AD1" s="135">
        <f>7+AC1</f>
        <v>44268</v>
      </c>
      <c r="AE1" s="136">
        <f>14+AC1</f>
        <v>44275</v>
      </c>
      <c r="AF1" s="136">
        <f>7+AE1</f>
        <v>44282</v>
      </c>
      <c r="AG1" s="218">
        <v>44296</v>
      </c>
      <c r="AH1" s="138">
        <f>7+AG1</f>
        <v>44303</v>
      </c>
      <c r="AI1" s="136">
        <f>7+AH1</f>
        <v>44310</v>
      </c>
      <c r="AJ1" s="139">
        <f>14+AI1</f>
        <v>44324</v>
      </c>
      <c r="AK1" s="135">
        <f>7+AJ1</f>
        <v>44331</v>
      </c>
      <c r="AL1" s="136">
        <f t="shared" ref="AL1:AU1" si="2">7+AK1</f>
        <v>44338</v>
      </c>
      <c r="AM1" s="136">
        <f t="shared" si="2"/>
        <v>44345</v>
      </c>
      <c r="AN1" s="137">
        <f t="shared" si="2"/>
        <v>44352</v>
      </c>
      <c r="AO1" s="138">
        <f t="shared" si="2"/>
        <v>44359</v>
      </c>
      <c r="AP1" s="136">
        <f t="shared" si="2"/>
        <v>44366</v>
      </c>
      <c r="AQ1" s="220">
        <f t="shared" si="2"/>
        <v>44373</v>
      </c>
      <c r="AR1" s="136">
        <f t="shared" si="2"/>
        <v>44380</v>
      </c>
      <c r="AS1" s="139">
        <f t="shared" si="2"/>
        <v>44387</v>
      </c>
      <c r="AT1" s="135">
        <f t="shared" si="2"/>
        <v>44394</v>
      </c>
      <c r="AU1" s="136">
        <f t="shared" si="2"/>
        <v>44401</v>
      </c>
    </row>
    <row r="2" spans="1:47" s="5" customFormat="1" ht="24" customHeight="1">
      <c r="A2" s="84">
        <v>1</v>
      </c>
      <c r="B2" s="211" t="s">
        <v>275</v>
      </c>
      <c r="C2" s="86" t="s">
        <v>242</v>
      </c>
      <c r="D2" s="108"/>
      <c r="E2" s="108"/>
      <c r="F2" s="107"/>
      <c r="G2" s="39">
        <f>SUM(AB2:AR2)</f>
        <v>28</v>
      </c>
      <c r="H2" s="39">
        <f t="shared" ref="H2:H43" si="3">SUM(I2:AA2)</f>
        <v>56</v>
      </c>
      <c r="I2" s="213">
        <v>2</v>
      </c>
      <c r="J2" s="41">
        <v>3</v>
      </c>
      <c r="K2" s="40">
        <v>0</v>
      </c>
      <c r="L2" s="41">
        <v>3</v>
      </c>
      <c r="M2" s="40">
        <v>4</v>
      </c>
      <c r="N2" s="41">
        <v>0</v>
      </c>
      <c r="O2" s="215"/>
      <c r="P2" s="41">
        <v>0</v>
      </c>
      <c r="Q2" s="40">
        <v>4</v>
      </c>
      <c r="R2" s="133">
        <v>4</v>
      </c>
      <c r="S2" s="42">
        <v>4</v>
      </c>
      <c r="T2" s="41">
        <v>4</v>
      </c>
      <c r="U2" s="40">
        <v>4</v>
      </c>
      <c r="V2" s="41">
        <v>4</v>
      </c>
      <c r="W2" s="48">
        <v>4</v>
      </c>
      <c r="X2" s="41">
        <v>4</v>
      </c>
      <c r="Y2" s="40">
        <v>4</v>
      </c>
      <c r="Z2" s="41">
        <v>4</v>
      </c>
      <c r="AA2" s="40">
        <v>4</v>
      </c>
      <c r="AB2" s="41"/>
      <c r="AC2" s="40">
        <v>4</v>
      </c>
      <c r="AD2" s="41">
        <v>4</v>
      </c>
      <c r="AE2" s="40">
        <v>4</v>
      </c>
      <c r="AF2" s="41">
        <v>4</v>
      </c>
      <c r="AG2" s="40">
        <v>4</v>
      </c>
      <c r="AH2" s="41">
        <v>4</v>
      </c>
      <c r="AI2" s="40">
        <v>4</v>
      </c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</row>
    <row r="3" spans="1:47" ht="24" customHeight="1">
      <c r="A3" s="84">
        <v>2</v>
      </c>
      <c r="B3" s="211" t="s">
        <v>275</v>
      </c>
      <c r="C3" s="86" t="s">
        <v>242</v>
      </c>
      <c r="D3" s="108"/>
      <c r="E3" s="108"/>
      <c r="F3" s="106"/>
      <c r="G3" s="39">
        <f t="shared" ref="G3:G43" si="4">SUM(AB3:AR3)</f>
        <v>36</v>
      </c>
      <c r="H3" s="39">
        <f t="shared" si="3"/>
        <v>55</v>
      </c>
      <c r="I3" s="42">
        <v>4</v>
      </c>
      <c r="J3" s="1">
        <v>0</v>
      </c>
      <c r="K3" s="42">
        <v>4</v>
      </c>
      <c r="L3" s="214"/>
      <c r="M3" s="42">
        <v>4</v>
      </c>
      <c r="N3" s="1">
        <v>3</v>
      </c>
      <c r="O3" s="214"/>
      <c r="P3" s="1">
        <v>0</v>
      </c>
      <c r="Q3" s="42">
        <v>4</v>
      </c>
      <c r="R3" s="133">
        <v>4</v>
      </c>
      <c r="S3" s="42">
        <v>4</v>
      </c>
      <c r="T3" s="1">
        <v>4</v>
      </c>
      <c r="U3" s="42">
        <v>4</v>
      </c>
      <c r="V3" s="1">
        <v>4</v>
      </c>
      <c r="W3" s="49">
        <v>4</v>
      </c>
      <c r="X3" s="1">
        <v>4</v>
      </c>
      <c r="Y3" s="42">
        <v>4</v>
      </c>
      <c r="Z3" s="1">
        <v>0</v>
      </c>
      <c r="AA3" s="42">
        <v>4</v>
      </c>
      <c r="AB3" s="1"/>
      <c r="AC3" s="42">
        <v>4</v>
      </c>
      <c r="AD3" s="1">
        <v>4</v>
      </c>
      <c r="AE3" s="42">
        <v>4</v>
      </c>
      <c r="AF3" s="1">
        <v>4</v>
      </c>
      <c r="AG3" s="42">
        <v>4</v>
      </c>
      <c r="AH3" s="1">
        <v>0</v>
      </c>
      <c r="AI3" s="42">
        <v>0</v>
      </c>
      <c r="AJ3" s="1">
        <v>4</v>
      </c>
      <c r="AK3" s="42">
        <v>4</v>
      </c>
      <c r="AL3" s="1">
        <v>0</v>
      </c>
      <c r="AM3" s="42">
        <v>4</v>
      </c>
      <c r="AN3" s="1">
        <v>4</v>
      </c>
      <c r="AO3" s="42"/>
      <c r="AP3" s="1"/>
      <c r="AQ3" s="42"/>
      <c r="AR3" s="1"/>
      <c r="AS3" s="42"/>
      <c r="AT3" s="1"/>
      <c r="AU3" s="42"/>
    </row>
    <row r="4" spans="1:47" ht="24" customHeight="1">
      <c r="A4" s="84">
        <v>3</v>
      </c>
      <c r="B4" s="211" t="s">
        <v>275</v>
      </c>
      <c r="C4" s="86" t="s">
        <v>242</v>
      </c>
      <c r="D4" s="107"/>
      <c r="E4" s="107"/>
      <c r="F4" s="109"/>
      <c r="G4" s="39">
        <f t="shared" si="4"/>
        <v>12</v>
      </c>
      <c r="H4" s="39">
        <f t="shared" si="3"/>
        <v>18</v>
      </c>
      <c r="I4" s="42">
        <v>0</v>
      </c>
      <c r="J4" s="1">
        <v>4</v>
      </c>
      <c r="K4" s="42">
        <v>4</v>
      </c>
      <c r="L4" s="214"/>
      <c r="M4" s="42">
        <v>4</v>
      </c>
      <c r="N4" s="1">
        <v>0</v>
      </c>
      <c r="O4" s="214"/>
      <c r="P4" s="1">
        <v>0</v>
      </c>
      <c r="Q4" s="42">
        <v>0</v>
      </c>
      <c r="R4" s="1">
        <v>0</v>
      </c>
      <c r="S4" s="42">
        <v>0</v>
      </c>
      <c r="T4" s="1">
        <v>0</v>
      </c>
      <c r="U4" s="42">
        <v>4</v>
      </c>
      <c r="V4" s="1">
        <v>0</v>
      </c>
      <c r="W4" s="49">
        <v>0</v>
      </c>
      <c r="X4" s="1">
        <v>1</v>
      </c>
      <c r="Y4" s="42">
        <v>0</v>
      </c>
      <c r="Z4" s="1">
        <v>1</v>
      </c>
      <c r="AA4" s="42">
        <v>0</v>
      </c>
      <c r="AB4" s="1"/>
      <c r="AC4" s="42">
        <v>0</v>
      </c>
      <c r="AD4" s="1">
        <v>0</v>
      </c>
      <c r="AE4" s="42">
        <v>0</v>
      </c>
      <c r="AF4" s="1">
        <v>0</v>
      </c>
      <c r="AG4" s="42">
        <v>0</v>
      </c>
      <c r="AH4" s="1">
        <v>0</v>
      </c>
      <c r="AI4" s="42">
        <v>4</v>
      </c>
      <c r="AJ4" s="1">
        <v>3</v>
      </c>
      <c r="AK4" s="42">
        <v>0</v>
      </c>
      <c r="AL4" s="1">
        <v>2</v>
      </c>
      <c r="AM4" s="42">
        <v>3</v>
      </c>
      <c r="AN4" s="1">
        <v>0</v>
      </c>
      <c r="AO4" s="42"/>
      <c r="AP4" s="1"/>
      <c r="AQ4" s="42"/>
      <c r="AR4" s="1"/>
      <c r="AS4" s="42"/>
      <c r="AT4" s="1"/>
      <c r="AU4" s="42"/>
    </row>
    <row r="5" spans="1:47" ht="24" customHeight="1">
      <c r="A5" s="84">
        <v>4</v>
      </c>
      <c r="B5" s="211" t="s">
        <v>275</v>
      </c>
      <c r="C5" s="86" t="s">
        <v>242</v>
      </c>
      <c r="D5" s="106"/>
      <c r="E5" s="106"/>
      <c r="F5" s="109"/>
      <c r="G5" s="39">
        <f t="shared" si="4"/>
        <v>40</v>
      </c>
      <c r="H5" s="39">
        <f t="shared" si="3"/>
        <v>59</v>
      </c>
      <c r="I5" s="42">
        <v>2</v>
      </c>
      <c r="J5" s="1">
        <v>4</v>
      </c>
      <c r="K5" s="42">
        <v>3</v>
      </c>
      <c r="L5" s="214"/>
      <c r="M5" s="42">
        <v>4</v>
      </c>
      <c r="N5" s="1">
        <v>3</v>
      </c>
      <c r="O5" s="214"/>
      <c r="P5" s="1">
        <v>0</v>
      </c>
      <c r="Q5" s="42">
        <v>3</v>
      </c>
      <c r="R5" s="1">
        <v>4</v>
      </c>
      <c r="S5" s="42">
        <v>4</v>
      </c>
      <c r="T5" s="1">
        <v>4</v>
      </c>
      <c r="U5" s="42">
        <v>4</v>
      </c>
      <c r="V5" s="1">
        <v>4</v>
      </c>
      <c r="W5" s="49">
        <v>4</v>
      </c>
      <c r="X5" s="1">
        <v>4</v>
      </c>
      <c r="Y5" s="179">
        <v>4</v>
      </c>
      <c r="Z5" s="1">
        <v>4</v>
      </c>
      <c r="AA5" s="179">
        <v>4</v>
      </c>
      <c r="AB5" s="1"/>
      <c r="AC5" s="179">
        <v>4</v>
      </c>
      <c r="AD5" s="1">
        <v>4</v>
      </c>
      <c r="AE5" s="179">
        <v>4</v>
      </c>
      <c r="AF5" s="1">
        <v>4</v>
      </c>
      <c r="AG5" s="179">
        <v>4</v>
      </c>
      <c r="AH5" s="1">
        <v>4</v>
      </c>
      <c r="AI5" s="179">
        <v>4</v>
      </c>
      <c r="AJ5" s="1">
        <v>3</v>
      </c>
      <c r="AK5" s="179">
        <v>3</v>
      </c>
      <c r="AL5" s="1">
        <v>0</v>
      </c>
      <c r="AM5" s="179">
        <v>3</v>
      </c>
      <c r="AN5" s="1">
        <v>3</v>
      </c>
      <c r="AO5" s="179"/>
      <c r="AP5" s="1"/>
      <c r="AQ5" s="179"/>
      <c r="AR5" s="1"/>
      <c r="AS5" s="179"/>
      <c r="AT5" s="1"/>
      <c r="AU5" s="179"/>
    </row>
    <row r="6" spans="1:47" ht="24" customHeight="1">
      <c r="A6" s="84">
        <v>5</v>
      </c>
      <c r="B6" s="211" t="s">
        <v>275</v>
      </c>
      <c r="C6" s="86" t="s">
        <v>242</v>
      </c>
      <c r="D6" s="106"/>
      <c r="E6" s="106"/>
      <c r="F6" s="107"/>
      <c r="G6" s="39">
        <f t="shared" si="4"/>
        <v>0</v>
      </c>
      <c r="H6" s="39">
        <f t="shared" si="3"/>
        <v>34</v>
      </c>
      <c r="I6" s="42">
        <v>3</v>
      </c>
      <c r="J6" s="1">
        <v>4</v>
      </c>
      <c r="K6" s="42">
        <v>4</v>
      </c>
      <c r="L6" s="214"/>
      <c r="M6" s="42">
        <v>4</v>
      </c>
      <c r="N6" s="1">
        <v>4</v>
      </c>
      <c r="O6" s="214"/>
      <c r="P6" s="1">
        <v>3</v>
      </c>
      <c r="Q6" s="42">
        <v>4</v>
      </c>
      <c r="R6" s="1">
        <v>4</v>
      </c>
      <c r="S6" s="42">
        <v>4</v>
      </c>
      <c r="T6" s="1">
        <v>0</v>
      </c>
      <c r="U6" s="42">
        <v>0</v>
      </c>
      <c r="V6" s="1">
        <v>0</v>
      </c>
      <c r="W6" s="49">
        <v>0</v>
      </c>
      <c r="X6" s="1">
        <v>0</v>
      </c>
      <c r="Y6" s="179">
        <v>0</v>
      </c>
      <c r="Z6" s="1">
        <v>0</v>
      </c>
      <c r="AA6" s="179">
        <v>0</v>
      </c>
      <c r="AB6" s="1"/>
      <c r="AC6" s="179">
        <v>0</v>
      </c>
      <c r="AD6" s="1">
        <v>0</v>
      </c>
      <c r="AE6" s="179">
        <v>0</v>
      </c>
      <c r="AF6" s="1">
        <v>0</v>
      </c>
      <c r="AG6" s="179">
        <v>0</v>
      </c>
      <c r="AH6" s="1">
        <v>0</v>
      </c>
      <c r="AI6" s="179">
        <v>0</v>
      </c>
      <c r="AJ6" s="1">
        <v>0</v>
      </c>
      <c r="AK6" s="179">
        <v>0</v>
      </c>
      <c r="AL6" s="1">
        <v>0</v>
      </c>
      <c r="AM6" s="179"/>
      <c r="AN6" s="1">
        <v>0</v>
      </c>
      <c r="AO6" s="179"/>
      <c r="AP6" s="1"/>
      <c r="AQ6" s="179"/>
      <c r="AR6" s="1"/>
      <c r="AS6" s="179"/>
      <c r="AT6" s="1"/>
      <c r="AU6" s="179"/>
    </row>
    <row r="7" spans="1:47" ht="24" customHeight="1">
      <c r="A7" s="84">
        <v>6</v>
      </c>
      <c r="B7" s="211" t="s">
        <v>275</v>
      </c>
      <c r="C7" s="86" t="s">
        <v>242</v>
      </c>
      <c r="D7" s="107"/>
      <c r="E7" s="107"/>
      <c r="F7" s="108"/>
      <c r="G7" s="39">
        <f t="shared" si="4"/>
        <v>43</v>
      </c>
      <c r="H7" s="39">
        <f t="shared" si="3"/>
        <v>59</v>
      </c>
      <c r="I7" s="42">
        <v>4</v>
      </c>
      <c r="J7" s="1">
        <v>4</v>
      </c>
      <c r="K7" s="42">
        <v>4</v>
      </c>
      <c r="L7" s="214"/>
      <c r="M7" s="42">
        <v>4</v>
      </c>
      <c r="N7" s="1">
        <v>3</v>
      </c>
      <c r="O7" s="214"/>
      <c r="P7" s="1">
        <v>0</v>
      </c>
      <c r="Q7" s="42">
        <v>4</v>
      </c>
      <c r="R7" s="1">
        <v>4</v>
      </c>
      <c r="S7" s="42">
        <v>4</v>
      </c>
      <c r="T7" s="1">
        <v>4</v>
      </c>
      <c r="U7" s="42">
        <v>4</v>
      </c>
      <c r="V7" s="1">
        <v>4</v>
      </c>
      <c r="W7" s="49">
        <v>4</v>
      </c>
      <c r="X7" s="1">
        <v>4</v>
      </c>
      <c r="Y7" s="179">
        <v>4</v>
      </c>
      <c r="Z7" s="1">
        <v>4</v>
      </c>
      <c r="AA7" s="179">
        <v>0</v>
      </c>
      <c r="AB7" s="1"/>
      <c r="AC7" s="179">
        <v>4</v>
      </c>
      <c r="AD7" s="1">
        <v>4</v>
      </c>
      <c r="AE7" s="179">
        <v>3</v>
      </c>
      <c r="AF7" s="1">
        <v>4</v>
      </c>
      <c r="AG7" s="179">
        <v>4</v>
      </c>
      <c r="AH7" s="1">
        <v>4</v>
      </c>
      <c r="AI7" s="179">
        <v>4</v>
      </c>
      <c r="AJ7" s="1">
        <v>0</v>
      </c>
      <c r="AK7" s="179">
        <v>4</v>
      </c>
      <c r="AL7" s="1">
        <v>4</v>
      </c>
      <c r="AM7" s="179">
        <v>4</v>
      </c>
      <c r="AN7" s="1">
        <v>4</v>
      </c>
      <c r="AO7" s="179"/>
      <c r="AP7" s="1"/>
      <c r="AQ7" s="179"/>
      <c r="AR7" s="1"/>
      <c r="AS7" s="179"/>
      <c r="AT7" s="1"/>
      <c r="AU7" s="179"/>
    </row>
    <row r="8" spans="1:47" ht="24" customHeight="1">
      <c r="A8" s="84">
        <v>7</v>
      </c>
      <c r="B8" s="211" t="s">
        <v>275</v>
      </c>
      <c r="C8" s="86" t="s">
        <v>242</v>
      </c>
      <c r="D8" s="107"/>
      <c r="E8" s="107"/>
      <c r="F8" s="109"/>
      <c r="G8" s="39">
        <f t="shared" si="4"/>
        <v>48</v>
      </c>
      <c r="H8" s="39">
        <f t="shared" si="3"/>
        <v>50</v>
      </c>
      <c r="I8" s="42">
        <v>3</v>
      </c>
      <c r="J8" s="1">
        <v>0</v>
      </c>
      <c r="K8" s="42">
        <v>0</v>
      </c>
      <c r="L8" s="214"/>
      <c r="M8" s="42">
        <v>0</v>
      </c>
      <c r="N8" s="1">
        <v>4</v>
      </c>
      <c r="O8" s="214"/>
      <c r="P8" s="1">
        <v>4</v>
      </c>
      <c r="Q8" s="42">
        <v>3</v>
      </c>
      <c r="R8" s="1">
        <v>4</v>
      </c>
      <c r="S8" s="42">
        <v>4</v>
      </c>
      <c r="T8" s="1">
        <v>0</v>
      </c>
      <c r="U8" s="42">
        <v>4</v>
      </c>
      <c r="V8" s="1">
        <v>4</v>
      </c>
      <c r="W8" s="49">
        <v>4</v>
      </c>
      <c r="X8" s="1">
        <v>4</v>
      </c>
      <c r="Y8" s="179">
        <v>4</v>
      </c>
      <c r="Z8" s="1">
        <v>4</v>
      </c>
      <c r="AA8" s="179">
        <v>4</v>
      </c>
      <c r="AB8" s="1"/>
      <c r="AC8" s="179">
        <v>4</v>
      </c>
      <c r="AD8" s="1">
        <v>4</v>
      </c>
      <c r="AE8" s="179">
        <v>4</v>
      </c>
      <c r="AF8" s="1">
        <v>4</v>
      </c>
      <c r="AG8" s="179">
        <v>4</v>
      </c>
      <c r="AH8" s="1">
        <v>4</v>
      </c>
      <c r="AI8" s="179">
        <v>4</v>
      </c>
      <c r="AJ8" s="1">
        <v>4</v>
      </c>
      <c r="AK8" s="179">
        <v>4</v>
      </c>
      <c r="AL8" s="1">
        <v>4</v>
      </c>
      <c r="AM8" s="179">
        <v>4</v>
      </c>
      <c r="AN8" s="1">
        <v>4</v>
      </c>
      <c r="AO8" s="179"/>
      <c r="AP8" s="1"/>
      <c r="AQ8" s="179"/>
      <c r="AR8" s="1"/>
      <c r="AS8" s="179"/>
      <c r="AT8" s="1"/>
      <c r="AU8" s="179"/>
    </row>
    <row r="9" spans="1:47" ht="24" customHeight="1">
      <c r="A9" s="84">
        <v>8</v>
      </c>
      <c r="B9" s="211" t="s">
        <v>275</v>
      </c>
      <c r="C9" s="207" t="s">
        <v>243</v>
      </c>
      <c r="D9" s="109"/>
      <c r="E9" s="109"/>
      <c r="F9" s="106"/>
      <c r="G9" s="39">
        <f t="shared" si="4"/>
        <v>0</v>
      </c>
      <c r="H9" s="39">
        <f t="shared" si="3"/>
        <v>17</v>
      </c>
      <c r="I9" s="42">
        <v>0</v>
      </c>
      <c r="J9" s="1">
        <v>0</v>
      </c>
      <c r="K9" s="42">
        <v>0</v>
      </c>
      <c r="L9" s="214"/>
      <c r="M9" s="42">
        <v>0</v>
      </c>
      <c r="N9" s="1">
        <v>4</v>
      </c>
      <c r="O9" s="214"/>
      <c r="P9" s="1">
        <v>4</v>
      </c>
      <c r="Q9" s="42">
        <v>0</v>
      </c>
      <c r="R9" s="1">
        <v>3</v>
      </c>
      <c r="S9" s="42">
        <v>3</v>
      </c>
      <c r="T9" s="1">
        <v>0</v>
      </c>
      <c r="U9" s="42">
        <v>0</v>
      </c>
      <c r="V9" s="1">
        <v>1</v>
      </c>
      <c r="W9" s="49">
        <v>0</v>
      </c>
      <c r="X9" s="1">
        <v>1</v>
      </c>
      <c r="Y9" s="42">
        <v>1</v>
      </c>
      <c r="Z9" s="1">
        <v>0</v>
      </c>
      <c r="AA9" s="42">
        <v>0</v>
      </c>
      <c r="AB9" s="1"/>
      <c r="AC9" s="42">
        <v>0</v>
      </c>
      <c r="AD9" s="1">
        <v>0</v>
      </c>
      <c r="AE9" s="42">
        <v>0</v>
      </c>
      <c r="AF9" s="1">
        <v>0</v>
      </c>
      <c r="AG9" s="42">
        <v>0</v>
      </c>
      <c r="AH9" s="1">
        <v>0</v>
      </c>
      <c r="AI9" s="42">
        <v>0</v>
      </c>
      <c r="AJ9" s="1">
        <v>0</v>
      </c>
      <c r="AK9" s="42">
        <v>0</v>
      </c>
      <c r="AL9" s="1">
        <v>0</v>
      </c>
      <c r="AM9" s="42">
        <v>0</v>
      </c>
      <c r="AN9" s="1">
        <v>0</v>
      </c>
      <c r="AO9" s="42"/>
      <c r="AP9" s="1"/>
      <c r="AQ9" s="42"/>
      <c r="AR9" s="1"/>
      <c r="AS9" s="42"/>
      <c r="AT9" s="1"/>
      <c r="AU9" s="42"/>
    </row>
    <row r="10" spans="1:47" ht="24" customHeight="1">
      <c r="A10" s="84">
        <v>9</v>
      </c>
      <c r="B10" s="211" t="s">
        <v>275</v>
      </c>
      <c r="C10" s="207" t="s">
        <v>243</v>
      </c>
      <c r="D10" s="107"/>
      <c r="E10" s="107"/>
      <c r="F10" s="108"/>
      <c r="G10" s="39">
        <f t="shared" si="4"/>
        <v>35</v>
      </c>
      <c r="H10" s="39">
        <f t="shared" si="3"/>
        <v>60</v>
      </c>
      <c r="I10" s="42">
        <v>0</v>
      </c>
      <c r="J10" s="1">
        <v>4</v>
      </c>
      <c r="K10" s="42">
        <v>4</v>
      </c>
      <c r="L10" s="214"/>
      <c r="M10" s="42">
        <v>4</v>
      </c>
      <c r="N10" s="1">
        <v>4</v>
      </c>
      <c r="O10" s="214"/>
      <c r="P10" s="1">
        <v>4</v>
      </c>
      <c r="Q10" s="42">
        <v>4</v>
      </c>
      <c r="R10" s="1">
        <v>4</v>
      </c>
      <c r="S10" s="42">
        <v>4</v>
      </c>
      <c r="T10" s="1">
        <v>4</v>
      </c>
      <c r="U10" s="42">
        <v>4</v>
      </c>
      <c r="V10" s="1">
        <v>4</v>
      </c>
      <c r="W10" s="49">
        <v>4</v>
      </c>
      <c r="X10" s="1">
        <v>4</v>
      </c>
      <c r="Y10" s="42">
        <v>0</v>
      </c>
      <c r="Z10" s="1">
        <v>4</v>
      </c>
      <c r="AA10" s="42">
        <v>4</v>
      </c>
      <c r="AB10" s="1"/>
      <c r="AC10" s="42">
        <v>4</v>
      </c>
      <c r="AD10" s="1">
        <v>4</v>
      </c>
      <c r="AE10" s="42">
        <v>4</v>
      </c>
      <c r="AF10" s="1">
        <v>4</v>
      </c>
      <c r="AG10" s="42">
        <v>0</v>
      </c>
      <c r="AH10" s="1">
        <v>0</v>
      </c>
      <c r="AI10" s="42">
        <v>4</v>
      </c>
      <c r="AJ10" s="1">
        <v>4</v>
      </c>
      <c r="AK10" s="42">
        <v>4</v>
      </c>
      <c r="AL10" s="1">
        <v>4</v>
      </c>
      <c r="AM10" s="42">
        <v>0</v>
      </c>
      <c r="AN10" s="1">
        <v>3</v>
      </c>
      <c r="AO10" s="42"/>
      <c r="AP10" s="1"/>
      <c r="AQ10" s="42"/>
      <c r="AR10" s="1"/>
      <c r="AS10" s="42"/>
      <c r="AT10" s="1"/>
      <c r="AU10" s="42"/>
    </row>
    <row r="11" spans="1:47" ht="24" customHeight="1">
      <c r="A11" s="84">
        <v>10</v>
      </c>
      <c r="B11" s="211" t="s">
        <v>275</v>
      </c>
      <c r="C11" s="207" t="s">
        <v>243</v>
      </c>
      <c r="D11" s="109"/>
      <c r="E11" s="109"/>
      <c r="F11" s="106"/>
      <c r="G11" s="39">
        <f t="shared" si="4"/>
        <v>38</v>
      </c>
      <c r="H11" s="39">
        <f t="shared" si="3"/>
        <v>54</v>
      </c>
      <c r="I11" s="42">
        <v>3</v>
      </c>
      <c r="J11" s="1">
        <v>3</v>
      </c>
      <c r="K11" s="42">
        <v>2</v>
      </c>
      <c r="L11" s="214"/>
      <c r="M11" s="42">
        <v>3</v>
      </c>
      <c r="N11" s="1">
        <v>0</v>
      </c>
      <c r="O11" s="214"/>
      <c r="P11" s="1">
        <v>4</v>
      </c>
      <c r="Q11" s="42">
        <v>4</v>
      </c>
      <c r="R11" s="1">
        <v>4</v>
      </c>
      <c r="S11" s="42">
        <v>4</v>
      </c>
      <c r="T11" s="1">
        <v>4</v>
      </c>
      <c r="U11" s="42">
        <v>4</v>
      </c>
      <c r="V11" s="1">
        <v>4</v>
      </c>
      <c r="W11" s="49">
        <v>4</v>
      </c>
      <c r="X11" s="1">
        <v>3</v>
      </c>
      <c r="Y11" s="42">
        <v>4</v>
      </c>
      <c r="Z11" s="1">
        <v>4</v>
      </c>
      <c r="AA11" s="42">
        <v>0</v>
      </c>
      <c r="AB11" s="1"/>
      <c r="AC11" s="42">
        <v>4</v>
      </c>
      <c r="AD11" s="1">
        <v>0</v>
      </c>
      <c r="AE11" s="42">
        <v>4</v>
      </c>
      <c r="AF11" s="1">
        <v>4</v>
      </c>
      <c r="AG11" s="42">
        <v>4</v>
      </c>
      <c r="AH11" s="1">
        <v>4</v>
      </c>
      <c r="AI11" s="42">
        <v>3</v>
      </c>
      <c r="AJ11" s="1">
        <v>3</v>
      </c>
      <c r="AK11" s="42">
        <v>3</v>
      </c>
      <c r="AL11" s="1">
        <v>3</v>
      </c>
      <c r="AM11" s="42">
        <v>3</v>
      </c>
      <c r="AN11" s="1">
        <v>3</v>
      </c>
      <c r="AO11" s="42"/>
      <c r="AP11" s="1"/>
      <c r="AQ11" s="42"/>
      <c r="AR11" s="1"/>
      <c r="AS11" s="42"/>
      <c r="AT11" s="1"/>
      <c r="AU11" s="42"/>
    </row>
    <row r="12" spans="1:47" ht="24" customHeight="1">
      <c r="A12" s="84">
        <v>11</v>
      </c>
      <c r="B12" s="211" t="s">
        <v>275</v>
      </c>
      <c r="C12" s="207" t="s">
        <v>243</v>
      </c>
      <c r="D12" s="108"/>
      <c r="E12" s="108"/>
      <c r="F12" s="106"/>
      <c r="G12" s="39">
        <f t="shared" si="4"/>
        <v>0</v>
      </c>
      <c r="H12" s="39">
        <f t="shared" si="3"/>
        <v>17</v>
      </c>
      <c r="I12" s="42">
        <v>0</v>
      </c>
      <c r="J12" s="1">
        <v>0</v>
      </c>
      <c r="K12" s="42">
        <v>0</v>
      </c>
      <c r="L12" s="214"/>
      <c r="M12" s="42">
        <v>0</v>
      </c>
      <c r="N12" s="1">
        <v>4</v>
      </c>
      <c r="O12" s="214"/>
      <c r="P12" s="1">
        <v>4</v>
      </c>
      <c r="Q12" s="42">
        <v>0</v>
      </c>
      <c r="R12" s="1">
        <v>3</v>
      </c>
      <c r="S12" s="42">
        <v>3</v>
      </c>
      <c r="T12" s="1">
        <v>0</v>
      </c>
      <c r="U12" s="42">
        <v>0</v>
      </c>
      <c r="V12" s="1">
        <v>1</v>
      </c>
      <c r="W12" s="49">
        <v>0</v>
      </c>
      <c r="X12" s="1">
        <v>1</v>
      </c>
      <c r="Y12" s="42">
        <v>1</v>
      </c>
      <c r="Z12" s="1">
        <v>0</v>
      </c>
      <c r="AA12" s="42">
        <v>0</v>
      </c>
      <c r="AB12" s="1"/>
      <c r="AC12" s="42">
        <v>0</v>
      </c>
      <c r="AD12" s="1">
        <v>0</v>
      </c>
      <c r="AE12" s="42">
        <v>0</v>
      </c>
      <c r="AF12" s="1">
        <v>0</v>
      </c>
      <c r="AG12" s="42">
        <v>0</v>
      </c>
      <c r="AH12" s="1">
        <v>0</v>
      </c>
      <c r="AI12" s="42">
        <v>0</v>
      </c>
      <c r="AJ12" s="1">
        <v>0</v>
      </c>
      <c r="AK12" s="42">
        <v>0</v>
      </c>
      <c r="AL12" s="1">
        <v>0</v>
      </c>
      <c r="AM12" s="42">
        <v>0</v>
      </c>
      <c r="AN12" s="1">
        <v>0</v>
      </c>
      <c r="AO12" s="42"/>
      <c r="AP12" s="1"/>
      <c r="AQ12" s="42"/>
      <c r="AR12" s="1"/>
      <c r="AS12" s="42"/>
      <c r="AT12" s="1"/>
      <c r="AU12" s="42"/>
    </row>
    <row r="13" spans="1:47" ht="24" customHeight="1">
      <c r="A13" s="84">
        <v>12</v>
      </c>
      <c r="B13" s="211" t="s">
        <v>275</v>
      </c>
      <c r="C13" s="207" t="s">
        <v>243</v>
      </c>
      <c r="D13" s="106"/>
      <c r="E13" s="106"/>
      <c r="F13" s="109"/>
      <c r="G13" s="39">
        <f t="shared" si="4"/>
        <v>43</v>
      </c>
      <c r="H13" s="39">
        <f t="shared" si="3"/>
        <v>59</v>
      </c>
      <c r="I13" s="42">
        <v>0</v>
      </c>
      <c r="J13" s="1">
        <v>4</v>
      </c>
      <c r="K13" s="42">
        <v>4</v>
      </c>
      <c r="L13" s="214"/>
      <c r="M13" s="42">
        <v>4</v>
      </c>
      <c r="N13" s="1">
        <v>4</v>
      </c>
      <c r="O13" s="214"/>
      <c r="P13" s="1">
        <v>4</v>
      </c>
      <c r="Q13" s="42">
        <v>4</v>
      </c>
      <c r="R13" s="1">
        <v>4</v>
      </c>
      <c r="S13" s="42">
        <v>0</v>
      </c>
      <c r="T13" s="1">
        <v>3</v>
      </c>
      <c r="U13" s="42">
        <v>4</v>
      </c>
      <c r="V13" s="1">
        <v>4</v>
      </c>
      <c r="W13" s="49">
        <v>4</v>
      </c>
      <c r="X13" s="1">
        <v>4</v>
      </c>
      <c r="Y13" s="42">
        <v>4</v>
      </c>
      <c r="Z13" s="1">
        <v>4</v>
      </c>
      <c r="AA13" s="42">
        <v>4</v>
      </c>
      <c r="AB13" s="1"/>
      <c r="AC13" s="42">
        <v>4</v>
      </c>
      <c r="AD13" s="1">
        <v>4</v>
      </c>
      <c r="AE13" s="42">
        <v>4</v>
      </c>
      <c r="AF13" s="1">
        <v>4</v>
      </c>
      <c r="AG13" s="42">
        <v>4</v>
      </c>
      <c r="AH13" s="1">
        <v>4</v>
      </c>
      <c r="AI13" s="42">
        <v>4</v>
      </c>
      <c r="AJ13" s="1">
        <v>4</v>
      </c>
      <c r="AK13" s="42">
        <v>0</v>
      </c>
      <c r="AL13" s="1">
        <v>3</v>
      </c>
      <c r="AM13" s="42">
        <v>4</v>
      </c>
      <c r="AN13" s="1">
        <v>4</v>
      </c>
      <c r="AO13" s="42"/>
      <c r="AP13" s="1"/>
      <c r="AQ13" s="42"/>
      <c r="AR13" s="1"/>
      <c r="AS13" s="42"/>
      <c r="AT13" s="1"/>
      <c r="AU13" s="42"/>
    </row>
    <row r="14" spans="1:47" ht="24" customHeight="1">
      <c r="A14" s="84">
        <v>13</v>
      </c>
      <c r="B14" s="211" t="s">
        <v>275</v>
      </c>
      <c r="C14" s="86" t="s">
        <v>243</v>
      </c>
      <c r="D14" s="106"/>
      <c r="E14" s="106"/>
      <c r="F14" s="109"/>
      <c r="G14" s="39">
        <f t="shared" si="4"/>
        <v>36</v>
      </c>
      <c r="H14" s="39">
        <f t="shared" si="3"/>
        <v>68</v>
      </c>
      <c r="I14" s="42">
        <v>4</v>
      </c>
      <c r="J14" s="1">
        <v>4</v>
      </c>
      <c r="K14" s="42">
        <v>4</v>
      </c>
      <c r="L14" s="214"/>
      <c r="M14" s="42">
        <v>4</v>
      </c>
      <c r="N14" s="1">
        <v>4</v>
      </c>
      <c r="O14" s="214"/>
      <c r="P14" s="1">
        <v>4</v>
      </c>
      <c r="Q14" s="42">
        <v>4</v>
      </c>
      <c r="R14" s="1">
        <v>4</v>
      </c>
      <c r="S14" s="42">
        <v>4</v>
      </c>
      <c r="T14" s="1">
        <v>4</v>
      </c>
      <c r="U14" s="42">
        <v>4</v>
      </c>
      <c r="V14" s="1">
        <v>4</v>
      </c>
      <c r="W14" s="49">
        <v>4</v>
      </c>
      <c r="X14" s="1">
        <v>4</v>
      </c>
      <c r="Y14" s="42">
        <v>4</v>
      </c>
      <c r="Z14" s="1">
        <v>4</v>
      </c>
      <c r="AA14" s="42">
        <v>4</v>
      </c>
      <c r="AB14" s="1"/>
      <c r="AC14" s="42">
        <v>4</v>
      </c>
      <c r="AD14" s="1">
        <v>4</v>
      </c>
      <c r="AE14" s="42">
        <v>4</v>
      </c>
      <c r="AF14" s="1">
        <v>4</v>
      </c>
      <c r="AG14" s="42">
        <v>0</v>
      </c>
      <c r="AH14" s="1">
        <v>4</v>
      </c>
      <c r="AI14" s="42">
        <v>4</v>
      </c>
      <c r="AJ14" s="1">
        <v>0</v>
      </c>
      <c r="AK14" s="42">
        <v>4</v>
      </c>
      <c r="AL14" s="1">
        <v>4</v>
      </c>
      <c r="AM14" s="42">
        <v>0</v>
      </c>
      <c r="AN14" s="1">
        <v>4</v>
      </c>
      <c r="AO14" s="42"/>
      <c r="AP14" s="1"/>
      <c r="AQ14" s="42"/>
      <c r="AR14" s="1"/>
      <c r="AS14" s="42"/>
      <c r="AT14" s="1"/>
      <c r="AU14" s="42"/>
    </row>
    <row r="15" spans="1:47" ht="24" customHeight="1">
      <c r="A15" s="84">
        <v>14</v>
      </c>
      <c r="B15" s="211" t="s">
        <v>275</v>
      </c>
      <c r="C15" s="86" t="s">
        <v>243</v>
      </c>
      <c r="D15" s="109"/>
      <c r="E15" s="106"/>
      <c r="F15" s="108"/>
      <c r="G15" s="39">
        <f t="shared" si="4"/>
        <v>46</v>
      </c>
      <c r="H15" s="39">
        <f t="shared" si="3"/>
        <v>29</v>
      </c>
      <c r="I15" s="42">
        <v>0</v>
      </c>
      <c r="J15" s="1">
        <v>0</v>
      </c>
      <c r="K15" s="42">
        <v>3</v>
      </c>
      <c r="L15" s="214"/>
      <c r="M15" s="42">
        <v>4</v>
      </c>
      <c r="N15" s="1">
        <v>3</v>
      </c>
      <c r="O15" s="214"/>
      <c r="P15" s="1">
        <v>0</v>
      </c>
      <c r="Q15" s="42">
        <v>0</v>
      </c>
      <c r="R15" s="1">
        <v>3</v>
      </c>
      <c r="S15" s="42">
        <v>4</v>
      </c>
      <c r="T15" s="1">
        <v>4</v>
      </c>
      <c r="U15" s="42">
        <v>0</v>
      </c>
      <c r="V15" s="1">
        <v>4</v>
      </c>
      <c r="W15" s="49">
        <v>0</v>
      </c>
      <c r="X15" s="1">
        <v>0</v>
      </c>
      <c r="Y15" s="42">
        <v>4</v>
      </c>
      <c r="Z15" s="1">
        <v>0</v>
      </c>
      <c r="AA15" s="42">
        <v>0</v>
      </c>
      <c r="AB15" s="1"/>
      <c r="AC15" s="42">
        <v>4</v>
      </c>
      <c r="AD15" s="1">
        <v>4</v>
      </c>
      <c r="AE15" s="42">
        <v>4</v>
      </c>
      <c r="AF15" s="1">
        <v>4</v>
      </c>
      <c r="AG15" s="42">
        <v>4</v>
      </c>
      <c r="AH15" s="1">
        <v>4</v>
      </c>
      <c r="AI15" s="42">
        <v>3</v>
      </c>
      <c r="AJ15" s="1">
        <v>4</v>
      </c>
      <c r="AK15" s="42">
        <v>4</v>
      </c>
      <c r="AL15" s="1">
        <v>4</v>
      </c>
      <c r="AM15" s="42">
        <v>3</v>
      </c>
      <c r="AN15" s="1">
        <v>4</v>
      </c>
      <c r="AO15" s="42"/>
      <c r="AP15" s="1"/>
      <c r="AQ15" s="42"/>
      <c r="AR15" s="1"/>
      <c r="AS15" s="42"/>
      <c r="AT15" s="1"/>
      <c r="AU15" s="42"/>
    </row>
    <row r="16" spans="1:47" ht="24" customHeight="1">
      <c r="A16" s="84">
        <v>15</v>
      </c>
      <c r="B16" s="211" t="s">
        <v>275</v>
      </c>
      <c r="C16" s="86" t="s">
        <v>266</v>
      </c>
      <c r="D16" s="106"/>
      <c r="E16" s="106"/>
      <c r="F16" s="107"/>
      <c r="G16" s="39">
        <f t="shared" si="4"/>
        <v>41</v>
      </c>
      <c r="H16" s="39">
        <f t="shared" si="3"/>
        <v>58</v>
      </c>
      <c r="I16" s="42">
        <v>0</v>
      </c>
      <c r="J16" s="1">
        <v>2</v>
      </c>
      <c r="K16" s="42">
        <v>3</v>
      </c>
      <c r="L16" s="1">
        <v>3</v>
      </c>
      <c r="M16" s="42">
        <v>3</v>
      </c>
      <c r="N16" s="1">
        <v>3</v>
      </c>
      <c r="O16" s="42">
        <v>3</v>
      </c>
      <c r="P16" s="1">
        <v>3</v>
      </c>
      <c r="Q16" s="42">
        <v>3</v>
      </c>
      <c r="R16" s="1">
        <v>3</v>
      </c>
      <c r="S16" s="42">
        <v>4</v>
      </c>
      <c r="T16" s="1">
        <v>4</v>
      </c>
      <c r="U16" s="42">
        <v>3</v>
      </c>
      <c r="V16" s="1">
        <v>4</v>
      </c>
      <c r="W16" s="49">
        <v>4</v>
      </c>
      <c r="X16" s="1">
        <v>4</v>
      </c>
      <c r="Y16" s="42">
        <v>3</v>
      </c>
      <c r="Z16" s="1">
        <v>3</v>
      </c>
      <c r="AA16" s="42">
        <v>3</v>
      </c>
      <c r="AB16" s="1"/>
      <c r="AC16" s="42">
        <v>4</v>
      </c>
      <c r="AD16" s="1">
        <v>3</v>
      </c>
      <c r="AE16" s="42">
        <v>3</v>
      </c>
      <c r="AF16" s="1">
        <v>3</v>
      </c>
      <c r="AG16" s="42">
        <v>3</v>
      </c>
      <c r="AH16" s="1">
        <v>3</v>
      </c>
      <c r="AI16" s="42">
        <v>4</v>
      </c>
      <c r="AJ16" s="1">
        <v>4</v>
      </c>
      <c r="AK16" s="42">
        <v>4</v>
      </c>
      <c r="AL16" s="1">
        <v>3</v>
      </c>
      <c r="AM16" s="42">
        <v>4</v>
      </c>
      <c r="AN16" s="1">
        <v>3</v>
      </c>
      <c r="AO16" s="42"/>
      <c r="AP16" s="1"/>
      <c r="AQ16" s="42"/>
      <c r="AR16" s="1"/>
      <c r="AS16" s="42"/>
      <c r="AT16" s="1"/>
      <c r="AU16" s="42"/>
    </row>
    <row r="17" spans="1:47" ht="24" customHeight="1">
      <c r="A17" s="84">
        <v>16</v>
      </c>
      <c r="B17" s="211" t="s">
        <v>275</v>
      </c>
      <c r="C17" s="207" t="s">
        <v>266</v>
      </c>
      <c r="D17" s="109"/>
      <c r="E17" s="109"/>
      <c r="F17" s="107"/>
      <c r="G17" s="39">
        <f t="shared" si="4"/>
        <v>41</v>
      </c>
      <c r="H17" s="39">
        <f t="shared" si="3"/>
        <v>68</v>
      </c>
      <c r="I17" s="42">
        <v>2</v>
      </c>
      <c r="J17" s="1">
        <v>3</v>
      </c>
      <c r="K17" s="42">
        <v>4</v>
      </c>
      <c r="L17" s="1">
        <v>3</v>
      </c>
      <c r="M17" s="42">
        <v>3</v>
      </c>
      <c r="N17" s="1">
        <v>3</v>
      </c>
      <c r="O17" s="42">
        <v>3</v>
      </c>
      <c r="P17" s="1">
        <v>4</v>
      </c>
      <c r="Q17" s="42">
        <v>4</v>
      </c>
      <c r="R17" s="1">
        <v>4</v>
      </c>
      <c r="S17" s="42">
        <v>4</v>
      </c>
      <c r="T17" s="1">
        <v>4</v>
      </c>
      <c r="U17" s="42">
        <v>3</v>
      </c>
      <c r="V17" s="1">
        <v>4</v>
      </c>
      <c r="W17" s="49">
        <v>4</v>
      </c>
      <c r="X17" s="1">
        <v>4</v>
      </c>
      <c r="Y17" s="42">
        <v>4</v>
      </c>
      <c r="Z17" s="1">
        <v>4</v>
      </c>
      <c r="AA17" s="42">
        <v>4</v>
      </c>
      <c r="AB17" s="1"/>
      <c r="AC17" s="42">
        <v>4</v>
      </c>
      <c r="AD17" s="1">
        <v>4</v>
      </c>
      <c r="AE17" s="42">
        <v>4</v>
      </c>
      <c r="AF17" s="1">
        <v>4</v>
      </c>
      <c r="AG17" s="42">
        <v>4</v>
      </c>
      <c r="AH17" s="1">
        <v>3</v>
      </c>
      <c r="AI17" s="42">
        <v>4</v>
      </c>
      <c r="AJ17" s="1">
        <v>0</v>
      </c>
      <c r="AK17" s="42">
        <v>4</v>
      </c>
      <c r="AL17" s="1">
        <v>3</v>
      </c>
      <c r="AM17" s="42">
        <v>4</v>
      </c>
      <c r="AN17" s="1">
        <v>3</v>
      </c>
      <c r="AO17" s="42"/>
      <c r="AP17" s="1"/>
      <c r="AQ17" s="42"/>
      <c r="AR17" s="1"/>
      <c r="AS17" s="42"/>
      <c r="AT17" s="1"/>
      <c r="AU17" s="42"/>
    </row>
    <row r="18" spans="1:47" ht="24" customHeight="1">
      <c r="A18" s="84">
        <v>17</v>
      </c>
      <c r="B18" s="211" t="s">
        <v>275</v>
      </c>
      <c r="C18" s="207" t="s">
        <v>266</v>
      </c>
      <c r="D18" s="107"/>
      <c r="E18" s="107"/>
      <c r="F18" s="109"/>
      <c r="G18" s="39">
        <f t="shared" si="4"/>
        <v>35</v>
      </c>
      <c r="H18" s="39">
        <f t="shared" si="3"/>
        <v>56</v>
      </c>
      <c r="I18" s="42">
        <v>0</v>
      </c>
      <c r="J18" s="1">
        <v>0</v>
      </c>
      <c r="K18" s="42">
        <v>2</v>
      </c>
      <c r="L18" s="1">
        <v>3</v>
      </c>
      <c r="M18" s="42">
        <v>4</v>
      </c>
      <c r="N18" s="1">
        <v>0</v>
      </c>
      <c r="O18" s="42">
        <v>4</v>
      </c>
      <c r="P18" s="1">
        <v>3</v>
      </c>
      <c r="Q18" s="42">
        <v>4</v>
      </c>
      <c r="R18" s="1">
        <v>4</v>
      </c>
      <c r="S18" s="42">
        <v>4</v>
      </c>
      <c r="T18" s="1">
        <v>4</v>
      </c>
      <c r="U18" s="42">
        <v>0</v>
      </c>
      <c r="V18" s="1">
        <v>4</v>
      </c>
      <c r="W18" s="49">
        <v>4</v>
      </c>
      <c r="X18" s="1">
        <v>4</v>
      </c>
      <c r="Y18" s="42">
        <v>4</v>
      </c>
      <c r="Z18" s="1">
        <v>4</v>
      </c>
      <c r="AA18" s="42">
        <v>4</v>
      </c>
      <c r="AB18" s="1"/>
      <c r="AC18" s="42">
        <v>4</v>
      </c>
      <c r="AD18" s="1">
        <v>4</v>
      </c>
      <c r="AE18" s="42">
        <v>3</v>
      </c>
      <c r="AF18" s="1">
        <v>3</v>
      </c>
      <c r="AG18" s="42">
        <v>4</v>
      </c>
      <c r="AH18" s="1">
        <v>4</v>
      </c>
      <c r="AI18" s="42">
        <v>3</v>
      </c>
      <c r="AJ18" s="1">
        <v>0</v>
      </c>
      <c r="AK18" s="42">
        <v>3</v>
      </c>
      <c r="AL18" s="1">
        <v>4</v>
      </c>
      <c r="AM18" s="42">
        <v>3</v>
      </c>
      <c r="AN18" s="1">
        <v>0</v>
      </c>
      <c r="AO18" s="42"/>
      <c r="AP18" s="1"/>
      <c r="AQ18" s="42"/>
      <c r="AR18" s="1"/>
      <c r="AS18" s="42"/>
      <c r="AT18" s="1"/>
      <c r="AU18" s="42"/>
    </row>
    <row r="19" spans="1:47" ht="24" customHeight="1">
      <c r="A19" s="84">
        <v>18</v>
      </c>
      <c r="B19" s="211" t="s">
        <v>275</v>
      </c>
      <c r="C19" s="207" t="s">
        <v>266</v>
      </c>
      <c r="D19" s="109"/>
      <c r="E19" s="109"/>
      <c r="F19" s="107"/>
      <c r="G19" s="39">
        <f t="shared" si="4"/>
        <v>42</v>
      </c>
      <c r="H19" s="39">
        <f t="shared" si="3"/>
        <v>65</v>
      </c>
      <c r="I19" s="42">
        <v>3</v>
      </c>
      <c r="J19" s="1">
        <v>4</v>
      </c>
      <c r="K19" s="42">
        <v>4</v>
      </c>
      <c r="L19" s="1">
        <v>3</v>
      </c>
      <c r="M19" s="42">
        <v>0</v>
      </c>
      <c r="N19" s="1">
        <v>4</v>
      </c>
      <c r="O19" s="42">
        <v>4</v>
      </c>
      <c r="P19" s="1">
        <v>4</v>
      </c>
      <c r="Q19" s="42">
        <v>4</v>
      </c>
      <c r="R19" s="1">
        <v>4</v>
      </c>
      <c r="S19" s="42">
        <v>4</v>
      </c>
      <c r="T19" s="1">
        <v>4</v>
      </c>
      <c r="U19" s="42">
        <v>0</v>
      </c>
      <c r="V19" s="1">
        <v>4</v>
      </c>
      <c r="W19" s="49">
        <v>4</v>
      </c>
      <c r="X19" s="1">
        <v>3</v>
      </c>
      <c r="Y19" s="42">
        <v>4</v>
      </c>
      <c r="Z19" s="1">
        <v>4</v>
      </c>
      <c r="AA19" s="42">
        <v>4</v>
      </c>
      <c r="AB19" s="1"/>
      <c r="AC19" s="42">
        <v>4</v>
      </c>
      <c r="AD19" s="1">
        <v>4</v>
      </c>
      <c r="AE19" s="42">
        <v>4</v>
      </c>
      <c r="AF19" s="1">
        <v>3</v>
      </c>
      <c r="AG19" s="42">
        <v>4</v>
      </c>
      <c r="AH19" s="1">
        <v>0</v>
      </c>
      <c r="AI19" s="42">
        <v>4</v>
      </c>
      <c r="AJ19" s="1">
        <v>4</v>
      </c>
      <c r="AK19" s="42">
        <v>4</v>
      </c>
      <c r="AL19" s="1">
        <v>4</v>
      </c>
      <c r="AM19" s="42">
        <v>3</v>
      </c>
      <c r="AN19" s="1">
        <v>4</v>
      </c>
      <c r="AO19" s="42"/>
      <c r="AP19" s="1"/>
      <c r="AQ19" s="42"/>
      <c r="AR19" s="1"/>
      <c r="AS19" s="42"/>
      <c r="AT19" s="1"/>
      <c r="AU19" s="42"/>
    </row>
    <row r="20" spans="1:47" ht="24" customHeight="1">
      <c r="A20" s="84">
        <v>19</v>
      </c>
      <c r="B20" s="211" t="s">
        <v>275</v>
      </c>
      <c r="C20" s="207" t="s">
        <v>266</v>
      </c>
      <c r="D20" s="107"/>
      <c r="E20" s="107"/>
      <c r="F20" s="108"/>
      <c r="G20" s="39">
        <f t="shared" si="4"/>
        <v>43</v>
      </c>
      <c r="H20" s="39">
        <f t="shared" si="3"/>
        <v>65</v>
      </c>
      <c r="I20" s="42">
        <v>3</v>
      </c>
      <c r="J20" s="1">
        <v>4</v>
      </c>
      <c r="K20" s="42">
        <v>0</v>
      </c>
      <c r="L20" s="1">
        <v>4</v>
      </c>
      <c r="M20" s="42">
        <v>4</v>
      </c>
      <c r="N20" s="1">
        <v>0</v>
      </c>
      <c r="O20" s="42">
        <v>4</v>
      </c>
      <c r="P20" s="1">
        <v>4</v>
      </c>
      <c r="Q20" s="42">
        <v>4</v>
      </c>
      <c r="R20" s="1">
        <v>4</v>
      </c>
      <c r="S20" s="42">
        <v>4</v>
      </c>
      <c r="T20" s="1">
        <v>4</v>
      </c>
      <c r="U20" s="42">
        <v>3</v>
      </c>
      <c r="V20" s="1">
        <v>4</v>
      </c>
      <c r="W20" s="49">
        <v>4</v>
      </c>
      <c r="X20" s="1">
        <v>3</v>
      </c>
      <c r="Y20" s="42">
        <v>4</v>
      </c>
      <c r="Z20" s="1">
        <v>4</v>
      </c>
      <c r="AA20" s="42">
        <v>4</v>
      </c>
      <c r="AB20" s="1"/>
      <c r="AC20" s="42">
        <v>4</v>
      </c>
      <c r="AD20" s="1">
        <v>4</v>
      </c>
      <c r="AE20" s="42">
        <v>3</v>
      </c>
      <c r="AF20" s="1">
        <v>4</v>
      </c>
      <c r="AG20" s="42">
        <v>4</v>
      </c>
      <c r="AH20" s="1">
        <v>4</v>
      </c>
      <c r="AI20" s="42">
        <v>4</v>
      </c>
      <c r="AJ20" s="1">
        <v>4</v>
      </c>
      <c r="AK20" s="42">
        <v>4</v>
      </c>
      <c r="AL20" s="1">
        <v>0</v>
      </c>
      <c r="AM20" s="42">
        <v>4</v>
      </c>
      <c r="AN20" s="1">
        <v>4</v>
      </c>
      <c r="AO20" s="42"/>
      <c r="AP20" s="1"/>
      <c r="AQ20" s="42"/>
      <c r="AR20" s="1"/>
      <c r="AS20" s="42"/>
      <c r="AT20" s="1"/>
      <c r="AU20" s="42"/>
    </row>
    <row r="21" spans="1:47" ht="24" customHeight="1">
      <c r="A21" s="84">
        <v>20</v>
      </c>
      <c r="B21" s="211" t="s">
        <v>275</v>
      </c>
      <c r="C21" s="207" t="s">
        <v>266</v>
      </c>
      <c r="D21" s="108"/>
      <c r="E21" s="108"/>
      <c r="F21" s="106"/>
      <c r="G21" s="39">
        <f t="shared" si="4"/>
        <v>43</v>
      </c>
      <c r="H21" s="39">
        <f t="shared" si="3"/>
        <v>69</v>
      </c>
      <c r="I21" s="42">
        <v>4</v>
      </c>
      <c r="J21" s="1">
        <v>4</v>
      </c>
      <c r="K21" s="42">
        <v>4</v>
      </c>
      <c r="L21" s="1">
        <v>3</v>
      </c>
      <c r="M21" s="42">
        <v>4</v>
      </c>
      <c r="N21" s="1">
        <v>4</v>
      </c>
      <c r="O21" s="42">
        <v>4</v>
      </c>
      <c r="P21" s="1">
        <v>4</v>
      </c>
      <c r="Q21" s="42">
        <v>4</v>
      </c>
      <c r="R21" s="1">
        <v>4</v>
      </c>
      <c r="S21" s="42">
        <v>4</v>
      </c>
      <c r="T21" s="1">
        <v>4</v>
      </c>
      <c r="U21" s="42">
        <v>4</v>
      </c>
      <c r="V21" s="1">
        <v>3</v>
      </c>
      <c r="W21" s="49">
        <v>0</v>
      </c>
      <c r="X21" s="1">
        <v>3</v>
      </c>
      <c r="Y21" s="42">
        <v>4</v>
      </c>
      <c r="Z21" s="1">
        <v>4</v>
      </c>
      <c r="AA21" s="42">
        <v>4</v>
      </c>
      <c r="AB21" s="1"/>
      <c r="AC21" s="42">
        <v>4</v>
      </c>
      <c r="AD21" s="1">
        <v>4</v>
      </c>
      <c r="AE21" s="42">
        <v>4</v>
      </c>
      <c r="AF21" s="1">
        <v>4</v>
      </c>
      <c r="AG21" s="42">
        <v>0</v>
      </c>
      <c r="AH21" s="1">
        <v>3</v>
      </c>
      <c r="AI21" s="42">
        <v>4</v>
      </c>
      <c r="AJ21" s="1">
        <v>4</v>
      </c>
      <c r="AK21" s="42">
        <v>4</v>
      </c>
      <c r="AL21" s="1">
        <v>4</v>
      </c>
      <c r="AM21" s="42">
        <v>4</v>
      </c>
      <c r="AN21" s="1">
        <v>4</v>
      </c>
      <c r="AO21" s="42"/>
      <c r="AP21" s="1"/>
      <c r="AQ21" s="42"/>
      <c r="AR21" s="1"/>
      <c r="AS21" s="42"/>
      <c r="AT21" s="1"/>
      <c r="AU21" s="42"/>
    </row>
    <row r="22" spans="1:47" ht="24" customHeight="1">
      <c r="A22" s="84">
        <v>21</v>
      </c>
      <c r="B22" s="211" t="s">
        <v>275</v>
      </c>
      <c r="C22" s="207" t="s">
        <v>266</v>
      </c>
      <c r="D22" s="106"/>
      <c r="E22" s="109"/>
      <c r="F22" s="108"/>
      <c r="G22" s="39">
        <f t="shared" si="4"/>
        <v>0</v>
      </c>
      <c r="H22" s="39">
        <f t="shared" si="3"/>
        <v>24</v>
      </c>
      <c r="I22" s="42">
        <v>0</v>
      </c>
      <c r="J22" s="1">
        <v>0</v>
      </c>
      <c r="K22" s="42">
        <v>0</v>
      </c>
      <c r="L22" s="133">
        <v>0</v>
      </c>
      <c r="M22" s="42">
        <v>3</v>
      </c>
      <c r="N22" s="1">
        <v>3</v>
      </c>
      <c r="O22" s="42">
        <v>3</v>
      </c>
      <c r="P22" s="1">
        <v>3</v>
      </c>
      <c r="Q22" s="42">
        <v>4</v>
      </c>
      <c r="R22" s="1">
        <v>4</v>
      </c>
      <c r="S22" s="42">
        <v>4</v>
      </c>
      <c r="T22" s="1">
        <v>0</v>
      </c>
      <c r="U22" s="42">
        <v>0</v>
      </c>
      <c r="V22" s="1">
        <v>0</v>
      </c>
      <c r="W22" s="49">
        <v>0</v>
      </c>
      <c r="X22" s="1">
        <v>0</v>
      </c>
      <c r="Y22" s="42">
        <v>0</v>
      </c>
      <c r="Z22" s="1">
        <v>0</v>
      </c>
      <c r="AA22" s="42">
        <v>0</v>
      </c>
      <c r="AB22" s="1"/>
      <c r="AC22" s="42">
        <v>0</v>
      </c>
      <c r="AD22" s="1">
        <v>0</v>
      </c>
      <c r="AE22" s="42">
        <v>0</v>
      </c>
      <c r="AF22" s="1">
        <v>0</v>
      </c>
      <c r="AG22" s="42">
        <v>0</v>
      </c>
      <c r="AH22" s="1">
        <v>0</v>
      </c>
      <c r="AI22" s="42">
        <v>0</v>
      </c>
      <c r="AJ22" s="1">
        <v>0</v>
      </c>
      <c r="AK22" s="42">
        <v>0</v>
      </c>
      <c r="AL22" s="1">
        <v>0</v>
      </c>
      <c r="AM22" s="42">
        <v>0</v>
      </c>
      <c r="AN22" s="1">
        <v>0</v>
      </c>
      <c r="AO22" s="42"/>
      <c r="AP22" s="1"/>
      <c r="AQ22" s="42"/>
      <c r="AR22" s="1"/>
      <c r="AS22" s="42"/>
      <c r="AT22" s="1"/>
      <c r="AU22" s="42"/>
    </row>
    <row r="23" spans="1:47" ht="24" customHeight="1">
      <c r="A23" s="84">
        <v>22</v>
      </c>
      <c r="B23" s="211" t="s">
        <v>275</v>
      </c>
      <c r="C23" s="207" t="s">
        <v>266</v>
      </c>
      <c r="D23" s="108"/>
      <c r="E23" s="108"/>
      <c r="F23" s="107"/>
      <c r="G23" s="39">
        <f t="shared" si="4"/>
        <v>0</v>
      </c>
      <c r="H23" s="39">
        <f t="shared" si="3"/>
        <v>17</v>
      </c>
      <c r="I23" s="42">
        <v>3</v>
      </c>
      <c r="J23" s="1">
        <v>0</v>
      </c>
      <c r="K23" s="42">
        <v>0</v>
      </c>
      <c r="L23" s="1">
        <v>3</v>
      </c>
      <c r="M23" s="42">
        <v>3</v>
      </c>
      <c r="N23" s="1">
        <v>2</v>
      </c>
      <c r="O23" s="42">
        <v>3</v>
      </c>
      <c r="P23" s="1">
        <v>0</v>
      </c>
      <c r="Q23" s="42">
        <v>3</v>
      </c>
      <c r="R23" s="1">
        <v>0</v>
      </c>
      <c r="S23" s="42">
        <v>0</v>
      </c>
      <c r="T23" s="1">
        <v>0</v>
      </c>
      <c r="U23" s="42">
        <v>0</v>
      </c>
      <c r="V23" s="1">
        <v>0</v>
      </c>
      <c r="W23" s="49">
        <v>0</v>
      </c>
      <c r="X23" s="1">
        <v>0</v>
      </c>
      <c r="Y23" s="42">
        <v>0</v>
      </c>
      <c r="Z23" s="1">
        <v>0</v>
      </c>
      <c r="AA23" s="42">
        <v>0</v>
      </c>
      <c r="AB23" s="1"/>
      <c r="AC23" s="42">
        <v>0</v>
      </c>
      <c r="AD23" s="1">
        <v>0</v>
      </c>
      <c r="AE23" s="42">
        <v>0</v>
      </c>
      <c r="AF23" s="1">
        <v>0</v>
      </c>
      <c r="AG23" s="42">
        <v>0</v>
      </c>
      <c r="AH23" s="1">
        <v>0</v>
      </c>
      <c r="AI23" s="42">
        <v>0</v>
      </c>
      <c r="AJ23" s="1">
        <v>0</v>
      </c>
      <c r="AK23" s="42">
        <v>0</v>
      </c>
      <c r="AL23" s="1">
        <v>0</v>
      </c>
      <c r="AM23" s="42">
        <v>0</v>
      </c>
      <c r="AN23" s="1">
        <v>0</v>
      </c>
      <c r="AO23" s="42"/>
      <c r="AP23" s="1"/>
      <c r="AQ23" s="42"/>
      <c r="AR23" s="1"/>
      <c r="AS23" s="42"/>
      <c r="AT23" s="1"/>
      <c r="AU23" s="42"/>
    </row>
    <row r="24" spans="1:47" ht="24" customHeight="1">
      <c r="A24" s="84">
        <v>23</v>
      </c>
      <c r="B24" s="211" t="s">
        <v>275</v>
      </c>
      <c r="C24" s="207" t="s">
        <v>266</v>
      </c>
      <c r="D24" s="106"/>
      <c r="E24" s="106"/>
      <c r="F24" s="106"/>
      <c r="G24" s="39">
        <f t="shared" si="4"/>
        <v>37</v>
      </c>
      <c r="H24" s="39">
        <f t="shared" si="3"/>
        <v>56</v>
      </c>
      <c r="I24" s="42">
        <v>1</v>
      </c>
      <c r="J24" s="1">
        <v>1</v>
      </c>
      <c r="K24" s="42">
        <v>3</v>
      </c>
      <c r="L24" s="1">
        <v>3</v>
      </c>
      <c r="M24" s="42">
        <v>4</v>
      </c>
      <c r="N24" s="1">
        <v>3</v>
      </c>
      <c r="O24" s="42">
        <v>4</v>
      </c>
      <c r="P24" s="1">
        <v>3</v>
      </c>
      <c r="Q24" s="42">
        <v>4</v>
      </c>
      <c r="R24" s="1">
        <v>3</v>
      </c>
      <c r="S24" s="42">
        <v>3</v>
      </c>
      <c r="T24" s="1">
        <v>4</v>
      </c>
      <c r="U24" s="42">
        <v>0</v>
      </c>
      <c r="V24" s="1">
        <v>0</v>
      </c>
      <c r="W24" s="49">
        <v>4</v>
      </c>
      <c r="X24" s="1">
        <v>4</v>
      </c>
      <c r="Y24" s="42">
        <v>4</v>
      </c>
      <c r="Z24" s="1">
        <v>4</v>
      </c>
      <c r="AA24" s="42">
        <v>4</v>
      </c>
      <c r="AB24" s="1"/>
      <c r="AC24" s="42">
        <v>4</v>
      </c>
      <c r="AD24" s="1">
        <v>4</v>
      </c>
      <c r="AE24" s="42">
        <v>3</v>
      </c>
      <c r="AF24" s="1">
        <v>4</v>
      </c>
      <c r="AG24" s="42">
        <v>3</v>
      </c>
      <c r="AH24" s="1">
        <v>3</v>
      </c>
      <c r="AI24" s="42">
        <v>4</v>
      </c>
      <c r="AJ24" s="1">
        <v>3</v>
      </c>
      <c r="AK24" s="42">
        <v>3</v>
      </c>
      <c r="AL24" s="1">
        <v>0</v>
      </c>
      <c r="AM24" s="42">
        <v>3</v>
      </c>
      <c r="AN24" s="1">
        <v>3</v>
      </c>
      <c r="AO24" s="42"/>
      <c r="AP24" s="1"/>
      <c r="AQ24" s="42"/>
      <c r="AR24" s="1"/>
      <c r="AS24" s="42"/>
      <c r="AT24" s="1"/>
      <c r="AU24" s="42"/>
    </row>
    <row r="25" spans="1:47" ht="24" customHeight="1">
      <c r="A25" s="84">
        <v>24</v>
      </c>
      <c r="B25" s="211" t="s">
        <v>275</v>
      </c>
      <c r="C25" s="1" t="s">
        <v>267</v>
      </c>
      <c r="D25" s="109"/>
      <c r="E25" s="109"/>
      <c r="F25" s="107"/>
      <c r="G25" s="39">
        <f t="shared" si="4"/>
        <v>45</v>
      </c>
      <c r="H25" s="39">
        <f t="shared" si="3"/>
        <v>66</v>
      </c>
      <c r="I25" s="42">
        <v>3</v>
      </c>
      <c r="J25" s="1">
        <v>3</v>
      </c>
      <c r="K25" s="42">
        <v>3</v>
      </c>
      <c r="L25" s="1">
        <v>0</v>
      </c>
      <c r="M25" s="42">
        <v>4</v>
      </c>
      <c r="N25" s="1">
        <v>3</v>
      </c>
      <c r="O25" s="42">
        <v>3</v>
      </c>
      <c r="P25" s="1">
        <v>3</v>
      </c>
      <c r="Q25" s="42">
        <v>4</v>
      </c>
      <c r="R25" s="1">
        <v>4</v>
      </c>
      <c r="S25" s="42">
        <v>4</v>
      </c>
      <c r="T25" s="1">
        <v>4</v>
      </c>
      <c r="U25" s="42">
        <v>4</v>
      </c>
      <c r="V25" s="1">
        <v>4</v>
      </c>
      <c r="W25" s="49">
        <v>4</v>
      </c>
      <c r="X25" s="1">
        <v>4</v>
      </c>
      <c r="Y25" s="42">
        <v>4</v>
      </c>
      <c r="Z25" s="1">
        <v>4</v>
      </c>
      <c r="AA25" s="42">
        <v>4</v>
      </c>
      <c r="AB25" s="1"/>
      <c r="AC25" s="42">
        <v>4</v>
      </c>
      <c r="AD25" s="1">
        <v>4</v>
      </c>
      <c r="AE25" s="42">
        <v>4</v>
      </c>
      <c r="AF25" s="1">
        <v>4</v>
      </c>
      <c r="AG25" s="42">
        <v>4</v>
      </c>
      <c r="AH25" s="1">
        <v>4</v>
      </c>
      <c r="AI25" s="42">
        <v>4</v>
      </c>
      <c r="AJ25" s="1">
        <v>4</v>
      </c>
      <c r="AK25" s="42">
        <v>3</v>
      </c>
      <c r="AL25" s="1">
        <v>3</v>
      </c>
      <c r="AM25" s="42">
        <v>3</v>
      </c>
      <c r="AN25" s="1">
        <v>4</v>
      </c>
      <c r="AO25" s="42"/>
      <c r="AP25" s="1"/>
      <c r="AQ25" s="42"/>
      <c r="AR25" s="1"/>
      <c r="AS25" s="42"/>
      <c r="AT25" s="1"/>
      <c r="AU25" s="42"/>
    </row>
    <row r="26" spans="1:47" ht="24" customHeight="1">
      <c r="A26" s="84">
        <v>25</v>
      </c>
      <c r="B26" s="211" t="s">
        <v>275</v>
      </c>
      <c r="C26" s="1" t="s">
        <v>267</v>
      </c>
      <c r="D26" s="108"/>
      <c r="E26" s="108"/>
      <c r="F26" s="108"/>
      <c r="G26" s="39">
        <f t="shared" si="4"/>
        <v>46</v>
      </c>
      <c r="H26" s="39">
        <f t="shared" si="3"/>
        <v>74</v>
      </c>
      <c r="I26" s="42">
        <v>4</v>
      </c>
      <c r="J26" s="1">
        <v>4</v>
      </c>
      <c r="K26" s="42">
        <v>4</v>
      </c>
      <c r="L26" s="1">
        <v>3</v>
      </c>
      <c r="M26" s="42">
        <v>3</v>
      </c>
      <c r="N26" s="1">
        <v>4</v>
      </c>
      <c r="O26" s="42">
        <v>4</v>
      </c>
      <c r="P26" s="1">
        <v>4</v>
      </c>
      <c r="Q26" s="42">
        <v>4</v>
      </c>
      <c r="R26" s="1">
        <v>4</v>
      </c>
      <c r="S26" s="42">
        <v>4</v>
      </c>
      <c r="T26" s="1">
        <v>4</v>
      </c>
      <c r="U26" s="42">
        <v>4</v>
      </c>
      <c r="V26" s="1">
        <v>4</v>
      </c>
      <c r="W26" s="49">
        <v>4</v>
      </c>
      <c r="X26" s="1">
        <v>4</v>
      </c>
      <c r="Y26" s="42">
        <v>4</v>
      </c>
      <c r="Z26" s="1">
        <v>4</v>
      </c>
      <c r="AA26" s="42">
        <v>4</v>
      </c>
      <c r="AB26" s="1"/>
      <c r="AC26" s="42">
        <v>4</v>
      </c>
      <c r="AD26" s="1">
        <v>4</v>
      </c>
      <c r="AE26" s="42">
        <v>4</v>
      </c>
      <c r="AF26" s="1">
        <v>4</v>
      </c>
      <c r="AG26" s="42">
        <v>4</v>
      </c>
      <c r="AH26" s="1">
        <v>4</v>
      </c>
      <c r="AI26" s="42">
        <v>4</v>
      </c>
      <c r="AJ26" s="1">
        <v>4</v>
      </c>
      <c r="AK26" s="42">
        <v>4</v>
      </c>
      <c r="AL26" s="1">
        <v>3</v>
      </c>
      <c r="AM26" s="42">
        <v>4</v>
      </c>
      <c r="AN26" s="1">
        <v>3</v>
      </c>
      <c r="AO26" s="42"/>
      <c r="AP26" s="1"/>
      <c r="AQ26" s="42"/>
      <c r="AR26" s="1"/>
      <c r="AS26" s="42"/>
      <c r="AT26" s="1"/>
      <c r="AU26" s="42"/>
    </row>
    <row r="27" spans="1:47" ht="24" customHeight="1">
      <c r="A27" s="84">
        <v>26</v>
      </c>
      <c r="B27" s="211" t="s">
        <v>275</v>
      </c>
      <c r="C27" s="1" t="s">
        <v>267</v>
      </c>
      <c r="D27" s="109"/>
      <c r="E27" s="107"/>
      <c r="F27" s="109"/>
      <c r="G27" s="39">
        <f t="shared" si="4"/>
        <v>47</v>
      </c>
      <c r="H27" s="39">
        <f t="shared" si="3"/>
        <v>68</v>
      </c>
      <c r="I27" s="42">
        <v>2</v>
      </c>
      <c r="J27" s="1">
        <v>4</v>
      </c>
      <c r="K27" s="42">
        <v>4</v>
      </c>
      <c r="L27" s="1">
        <v>3</v>
      </c>
      <c r="M27" s="42">
        <v>3</v>
      </c>
      <c r="N27" s="1">
        <v>4</v>
      </c>
      <c r="O27" s="42">
        <v>4</v>
      </c>
      <c r="P27" s="1">
        <v>4</v>
      </c>
      <c r="Q27" s="42">
        <v>4</v>
      </c>
      <c r="R27" s="1">
        <v>4</v>
      </c>
      <c r="S27" s="42">
        <v>4</v>
      </c>
      <c r="T27" s="1">
        <v>0</v>
      </c>
      <c r="U27" s="42">
        <v>4</v>
      </c>
      <c r="V27" s="1">
        <v>4</v>
      </c>
      <c r="W27" s="49">
        <v>4</v>
      </c>
      <c r="X27" s="1">
        <v>4</v>
      </c>
      <c r="Y27" s="42">
        <v>4</v>
      </c>
      <c r="Z27" s="1">
        <v>4</v>
      </c>
      <c r="AA27" s="42">
        <v>4</v>
      </c>
      <c r="AB27" s="1"/>
      <c r="AC27" s="42">
        <v>4</v>
      </c>
      <c r="AD27" s="1">
        <v>4</v>
      </c>
      <c r="AE27" s="42">
        <v>4</v>
      </c>
      <c r="AF27" s="1">
        <v>4</v>
      </c>
      <c r="AG27" s="42">
        <v>4</v>
      </c>
      <c r="AH27" s="1">
        <v>4</v>
      </c>
      <c r="AI27" s="42">
        <v>4</v>
      </c>
      <c r="AJ27" s="1">
        <v>3</v>
      </c>
      <c r="AK27" s="42">
        <v>4</v>
      </c>
      <c r="AL27" s="1">
        <v>4</v>
      </c>
      <c r="AM27" s="42">
        <v>4</v>
      </c>
      <c r="AN27" s="1">
        <v>4</v>
      </c>
      <c r="AO27" s="42"/>
      <c r="AP27" s="1"/>
      <c r="AQ27" s="42"/>
      <c r="AR27" s="1"/>
      <c r="AS27" s="42"/>
      <c r="AT27" s="1"/>
      <c r="AU27" s="42"/>
    </row>
    <row r="28" spans="1:47" ht="24" customHeight="1">
      <c r="A28" s="84">
        <v>27</v>
      </c>
      <c r="B28" s="211" t="s">
        <v>275</v>
      </c>
      <c r="C28" s="1" t="s">
        <v>267</v>
      </c>
      <c r="D28" s="108"/>
      <c r="E28" s="109"/>
      <c r="F28" s="108"/>
      <c r="G28" s="39">
        <f t="shared" si="4"/>
        <v>48</v>
      </c>
      <c r="H28" s="39">
        <f t="shared" si="3"/>
        <v>64</v>
      </c>
      <c r="I28" s="42">
        <v>0</v>
      </c>
      <c r="J28" s="1">
        <v>4</v>
      </c>
      <c r="K28" s="42">
        <v>4</v>
      </c>
      <c r="L28" s="1">
        <v>4</v>
      </c>
      <c r="M28" s="42">
        <v>4</v>
      </c>
      <c r="N28" s="1">
        <v>4</v>
      </c>
      <c r="O28" s="42">
        <v>0</v>
      </c>
      <c r="P28" s="1">
        <v>0</v>
      </c>
      <c r="Q28" s="42">
        <v>4</v>
      </c>
      <c r="R28" s="1">
        <v>4</v>
      </c>
      <c r="S28" s="42">
        <v>4</v>
      </c>
      <c r="T28" s="1">
        <v>4</v>
      </c>
      <c r="U28" s="42">
        <v>4</v>
      </c>
      <c r="V28" s="1">
        <v>4</v>
      </c>
      <c r="W28" s="49">
        <v>4</v>
      </c>
      <c r="X28" s="1">
        <v>4</v>
      </c>
      <c r="Y28" s="42">
        <v>4</v>
      </c>
      <c r="Z28" s="1">
        <v>4</v>
      </c>
      <c r="AA28" s="42">
        <v>4</v>
      </c>
      <c r="AB28" s="1"/>
      <c r="AC28" s="42">
        <v>4</v>
      </c>
      <c r="AD28" s="1">
        <v>4</v>
      </c>
      <c r="AE28" s="42">
        <v>4</v>
      </c>
      <c r="AF28" s="1">
        <v>4</v>
      </c>
      <c r="AG28" s="42">
        <v>4</v>
      </c>
      <c r="AH28" s="1">
        <v>4</v>
      </c>
      <c r="AI28" s="42">
        <v>4</v>
      </c>
      <c r="AJ28" s="1">
        <v>4</v>
      </c>
      <c r="AK28" s="42">
        <v>4</v>
      </c>
      <c r="AL28" s="1">
        <v>4</v>
      </c>
      <c r="AM28" s="42">
        <v>4</v>
      </c>
      <c r="AN28" s="1">
        <v>4</v>
      </c>
      <c r="AO28" s="42"/>
      <c r="AP28" s="1"/>
      <c r="AQ28" s="42"/>
      <c r="AR28" s="1"/>
      <c r="AS28" s="42"/>
      <c r="AT28" s="1"/>
      <c r="AU28" s="42"/>
    </row>
    <row r="29" spans="1:47" ht="24" customHeight="1">
      <c r="A29" s="84">
        <v>28</v>
      </c>
      <c r="B29" s="211" t="s">
        <v>275</v>
      </c>
      <c r="C29" s="1" t="s">
        <v>267</v>
      </c>
      <c r="D29" s="107"/>
      <c r="E29" s="107"/>
      <c r="F29" s="106"/>
      <c r="G29" s="39">
        <f t="shared" si="4"/>
        <v>44</v>
      </c>
      <c r="H29" s="39">
        <f t="shared" si="3"/>
        <v>75</v>
      </c>
      <c r="I29" s="42">
        <v>4</v>
      </c>
      <c r="J29" s="1">
        <v>4</v>
      </c>
      <c r="K29" s="42">
        <v>4</v>
      </c>
      <c r="L29" s="1">
        <v>4</v>
      </c>
      <c r="M29" s="42">
        <v>3</v>
      </c>
      <c r="N29" s="1">
        <v>4</v>
      </c>
      <c r="O29" s="42">
        <v>4</v>
      </c>
      <c r="P29" s="1">
        <v>4</v>
      </c>
      <c r="Q29" s="42">
        <v>4</v>
      </c>
      <c r="R29" s="1">
        <v>4</v>
      </c>
      <c r="S29" s="42">
        <v>4</v>
      </c>
      <c r="T29" s="1">
        <v>4</v>
      </c>
      <c r="U29" s="42">
        <v>4</v>
      </c>
      <c r="V29" s="1">
        <v>4</v>
      </c>
      <c r="W29" s="49">
        <v>4</v>
      </c>
      <c r="X29" s="1">
        <v>4</v>
      </c>
      <c r="Y29" s="42">
        <v>4</v>
      </c>
      <c r="Z29" s="1">
        <v>4</v>
      </c>
      <c r="AA29" s="42">
        <v>4</v>
      </c>
      <c r="AB29" s="1"/>
      <c r="AC29" s="42">
        <v>4</v>
      </c>
      <c r="AD29" s="1">
        <v>4</v>
      </c>
      <c r="AE29" s="42">
        <v>4</v>
      </c>
      <c r="AF29" s="1">
        <v>4</v>
      </c>
      <c r="AG29" s="42">
        <v>4</v>
      </c>
      <c r="AH29" s="1">
        <v>4</v>
      </c>
      <c r="AI29" s="42">
        <v>0</v>
      </c>
      <c r="AJ29" s="1">
        <v>4</v>
      </c>
      <c r="AK29" s="42">
        <v>4</v>
      </c>
      <c r="AL29" s="1">
        <v>4</v>
      </c>
      <c r="AM29" s="42">
        <v>4</v>
      </c>
      <c r="AN29" s="1">
        <v>4</v>
      </c>
      <c r="AO29" s="42"/>
      <c r="AP29" s="1"/>
      <c r="AQ29" s="42"/>
      <c r="AR29" s="1"/>
      <c r="AS29" s="42"/>
      <c r="AT29" s="1"/>
      <c r="AU29" s="42"/>
    </row>
    <row r="30" spans="1:47" ht="24" customHeight="1">
      <c r="A30" s="84">
        <v>29</v>
      </c>
      <c r="B30" s="211" t="s">
        <v>275</v>
      </c>
      <c r="C30" s="1" t="s">
        <v>267</v>
      </c>
      <c r="D30" s="106"/>
      <c r="E30" s="106"/>
      <c r="F30" s="108"/>
      <c r="G30" s="39">
        <f t="shared" si="4"/>
        <v>46</v>
      </c>
      <c r="H30" s="39">
        <f t="shared" si="3"/>
        <v>76</v>
      </c>
      <c r="I30" s="42">
        <v>4</v>
      </c>
      <c r="J30" s="1">
        <v>4</v>
      </c>
      <c r="K30" s="42">
        <v>4</v>
      </c>
      <c r="L30" s="1">
        <v>4</v>
      </c>
      <c r="M30" s="42">
        <v>4</v>
      </c>
      <c r="N30" s="1">
        <v>4</v>
      </c>
      <c r="O30" s="42">
        <v>4</v>
      </c>
      <c r="P30" s="1">
        <v>4</v>
      </c>
      <c r="Q30" s="42">
        <v>4</v>
      </c>
      <c r="R30" s="1">
        <v>4</v>
      </c>
      <c r="S30" s="42">
        <v>4</v>
      </c>
      <c r="T30" s="1">
        <v>4</v>
      </c>
      <c r="U30" s="42">
        <v>4</v>
      </c>
      <c r="V30" s="1">
        <v>4</v>
      </c>
      <c r="W30" s="49">
        <v>4</v>
      </c>
      <c r="X30" s="1">
        <v>4</v>
      </c>
      <c r="Y30" s="42">
        <v>4</v>
      </c>
      <c r="Z30" s="1">
        <v>4</v>
      </c>
      <c r="AA30" s="42">
        <v>4</v>
      </c>
      <c r="AB30" s="1"/>
      <c r="AC30" s="42">
        <v>4</v>
      </c>
      <c r="AD30" s="1">
        <v>4</v>
      </c>
      <c r="AE30" s="42">
        <v>4</v>
      </c>
      <c r="AF30" s="1">
        <v>4</v>
      </c>
      <c r="AG30" s="42">
        <v>4</v>
      </c>
      <c r="AH30" s="1">
        <v>4</v>
      </c>
      <c r="AI30" s="42">
        <v>3</v>
      </c>
      <c r="AJ30" s="1">
        <v>4</v>
      </c>
      <c r="AK30" s="42">
        <v>3</v>
      </c>
      <c r="AL30" s="1">
        <v>4</v>
      </c>
      <c r="AM30" s="42">
        <v>4</v>
      </c>
      <c r="AN30" s="1">
        <v>4</v>
      </c>
      <c r="AO30" s="42"/>
      <c r="AP30" s="1"/>
      <c r="AQ30" s="42"/>
      <c r="AR30" s="1"/>
      <c r="AS30" s="42"/>
      <c r="AT30" s="1"/>
      <c r="AU30" s="42"/>
    </row>
    <row r="31" spans="1:47" ht="24" customHeight="1">
      <c r="A31" s="84">
        <v>30</v>
      </c>
      <c r="B31" s="211" t="s">
        <v>275</v>
      </c>
      <c r="C31" s="1" t="s">
        <v>267</v>
      </c>
      <c r="D31" s="106"/>
      <c r="E31" s="106"/>
      <c r="F31" s="106"/>
      <c r="G31" s="39">
        <f t="shared" si="4"/>
        <v>48</v>
      </c>
      <c r="H31" s="39">
        <f t="shared" si="3"/>
        <v>76</v>
      </c>
      <c r="I31" s="42">
        <v>4</v>
      </c>
      <c r="J31" s="1">
        <v>4</v>
      </c>
      <c r="K31" s="42">
        <v>4</v>
      </c>
      <c r="L31" s="1">
        <v>4</v>
      </c>
      <c r="M31" s="42">
        <v>4</v>
      </c>
      <c r="N31" s="1">
        <v>4</v>
      </c>
      <c r="O31" s="42">
        <v>4</v>
      </c>
      <c r="P31" s="1">
        <v>4</v>
      </c>
      <c r="Q31" s="42">
        <v>4</v>
      </c>
      <c r="R31" s="1">
        <v>4</v>
      </c>
      <c r="S31" s="42">
        <v>4</v>
      </c>
      <c r="T31" s="1">
        <v>4</v>
      </c>
      <c r="U31" s="42">
        <v>4</v>
      </c>
      <c r="V31" s="1">
        <v>4</v>
      </c>
      <c r="W31" s="49">
        <v>4</v>
      </c>
      <c r="X31" s="1">
        <v>4</v>
      </c>
      <c r="Y31" s="42">
        <v>4</v>
      </c>
      <c r="Z31" s="1">
        <v>4</v>
      </c>
      <c r="AA31" s="42">
        <v>4</v>
      </c>
      <c r="AB31" s="1"/>
      <c r="AC31" s="42">
        <v>4</v>
      </c>
      <c r="AD31" s="1">
        <v>4</v>
      </c>
      <c r="AE31" s="42">
        <v>4</v>
      </c>
      <c r="AF31" s="1">
        <v>4</v>
      </c>
      <c r="AG31" s="42">
        <v>4</v>
      </c>
      <c r="AH31" s="1">
        <v>4</v>
      </c>
      <c r="AI31" s="42">
        <v>4</v>
      </c>
      <c r="AJ31" s="1">
        <v>4</v>
      </c>
      <c r="AK31" s="42">
        <v>4</v>
      </c>
      <c r="AL31" s="1">
        <v>4</v>
      </c>
      <c r="AM31" s="42">
        <v>4</v>
      </c>
      <c r="AN31" s="1">
        <v>4</v>
      </c>
      <c r="AO31" s="42"/>
      <c r="AP31" s="1"/>
      <c r="AQ31" s="42"/>
      <c r="AR31" s="1"/>
      <c r="AS31" s="42"/>
      <c r="AT31" s="1"/>
      <c r="AU31" s="42"/>
    </row>
    <row r="32" spans="1:47" ht="24" customHeight="1">
      <c r="A32" s="84">
        <v>31</v>
      </c>
      <c r="B32" s="211" t="s">
        <v>275</v>
      </c>
      <c r="C32" s="1" t="s">
        <v>267</v>
      </c>
      <c r="D32" s="109"/>
      <c r="E32" s="108"/>
      <c r="F32" s="108"/>
      <c r="G32" s="39">
        <f t="shared" si="4"/>
        <v>43</v>
      </c>
      <c r="H32" s="39">
        <f t="shared" si="3"/>
        <v>69</v>
      </c>
      <c r="I32" s="42">
        <v>2</v>
      </c>
      <c r="J32" s="1">
        <v>4</v>
      </c>
      <c r="K32" s="42">
        <v>4</v>
      </c>
      <c r="L32" s="1">
        <v>4</v>
      </c>
      <c r="M32" s="42">
        <v>0</v>
      </c>
      <c r="N32" s="1">
        <v>3</v>
      </c>
      <c r="O32" s="42">
        <v>4</v>
      </c>
      <c r="P32" s="1">
        <v>4</v>
      </c>
      <c r="Q32" s="42">
        <v>4</v>
      </c>
      <c r="R32" s="1">
        <v>4</v>
      </c>
      <c r="S32" s="42">
        <v>4</v>
      </c>
      <c r="T32" s="1">
        <v>4</v>
      </c>
      <c r="U32" s="42">
        <v>4</v>
      </c>
      <c r="V32" s="1">
        <v>4</v>
      </c>
      <c r="W32" s="49">
        <v>4</v>
      </c>
      <c r="X32" s="1">
        <v>4</v>
      </c>
      <c r="Y32" s="42">
        <v>4</v>
      </c>
      <c r="Z32" s="1">
        <v>4</v>
      </c>
      <c r="AA32" s="42">
        <v>4</v>
      </c>
      <c r="AB32" s="1"/>
      <c r="AC32" s="42">
        <v>4</v>
      </c>
      <c r="AD32" s="1">
        <v>4</v>
      </c>
      <c r="AE32" s="42">
        <v>4</v>
      </c>
      <c r="AF32" s="1">
        <v>4</v>
      </c>
      <c r="AG32" s="42">
        <v>4</v>
      </c>
      <c r="AH32" s="1">
        <v>3</v>
      </c>
      <c r="AI32" s="42">
        <v>4</v>
      </c>
      <c r="AJ32" s="1">
        <v>0</v>
      </c>
      <c r="AK32" s="42">
        <v>4</v>
      </c>
      <c r="AL32" s="1">
        <v>4</v>
      </c>
      <c r="AM32" s="42">
        <v>4</v>
      </c>
      <c r="AN32" s="1">
        <v>4</v>
      </c>
      <c r="AO32" s="42"/>
      <c r="AP32" s="1"/>
      <c r="AQ32" s="42"/>
      <c r="AR32" s="1"/>
      <c r="AS32" s="42"/>
      <c r="AT32" s="1"/>
      <c r="AU32" s="42"/>
    </row>
    <row r="33" spans="1:47" ht="24" customHeight="1">
      <c r="A33" s="84">
        <v>32</v>
      </c>
      <c r="B33" s="211" t="s">
        <v>275</v>
      </c>
      <c r="C33" s="1" t="s">
        <v>267</v>
      </c>
      <c r="D33" s="109"/>
      <c r="E33" s="109"/>
      <c r="F33" s="106"/>
      <c r="G33" s="39">
        <f t="shared" si="4"/>
        <v>45</v>
      </c>
      <c r="H33" s="39">
        <f t="shared" si="3"/>
        <v>60</v>
      </c>
      <c r="I33" s="42">
        <v>0</v>
      </c>
      <c r="J33" s="1">
        <v>1</v>
      </c>
      <c r="K33" s="42">
        <v>1</v>
      </c>
      <c r="L33" s="1">
        <v>3</v>
      </c>
      <c r="M33" s="42">
        <v>3</v>
      </c>
      <c r="N33" s="1">
        <v>3</v>
      </c>
      <c r="O33" s="42">
        <v>3</v>
      </c>
      <c r="P33" s="1">
        <v>2</v>
      </c>
      <c r="Q33" s="42">
        <v>4</v>
      </c>
      <c r="R33" s="1">
        <v>4</v>
      </c>
      <c r="S33" s="42">
        <v>4</v>
      </c>
      <c r="T33" s="1">
        <v>4</v>
      </c>
      <c r="U33" s="42">
        <v>4</v>
      </c>
      <c r="V33" s="1">
        <v>4</v>
      </c>
      <c r="W33" s="49">
        <v>4</v>
      </c>
      <c r="X33" s="1">
        <v>4</v>
      </c>
      <c r="Y33" s="42">
        <v>4</v>
      </c>
      <c r="Z33" s="1">
        <v>4</v>
      </c>
      <c r="AA33" s="42">
        <v>4</v>
      </c>
      <c r="AB33" s="1"/>
      <c r="AC33" s="42">
        <v>1</v>
      </c>
      <c r="AD33" s="1">
        <v>4</v>
      </c>
      <c r="AE33" s="42">
        <v>4</v>
      </c>
      <c r="AF33" s="1">
        <v>4</v>
      </c>
      <c r="AG33" s="42">
        <v>4</v>
      </c>
      <c r="AH33" s="1">
        <v>4</v>
      </c>
      <c r="AI33" s="42">
        <v>4</v>
      </c>
      <c r="AJ33" s="1">
        <v>4</v>
      </c>
      <c r="AK33" s="42">
        <v>4</v>
      </c>
      <c r="AL33" s="133">
        <v>4</v>
      </c>
      <c r="AM33" s="42">
        <v>4</v>
      </c>
      <c r="AN33" s="1">
        <v>4</v>
      </c>
      <c r="AO33" s="42"/>
      <c r="AP33" s="1"/>
      <c r="AQ33" s="42"/>
      <c r="AR33" s="1"/>
      <c r="AS33" s="42"/>
      <c r="AT33" s="1"/>
      <c r="AU33" s="42"/>
    </row>
    <row r="34" spans="1:47" ht="24" customHeight="1">
      <c r="A34" s="84">
        <v>33</v>
      </c>
      <c r="B34" s="211" t="s">
        <v>275</v>
      </c>
      <c r="C34" s="1" t="s">
        <v>268</v>
      </c>
      <c r="D34" s="106"/>
      <c r="E34" s="106"/>
      <c r="F34" s="107"/>
      <c r="G34" s="39">
        <f t="shared" si="4"/>
        <v>31</v>
      </c>
      <c r="H34" s="39">
        <f t="shared" si="3"/>
        <v>28</v>
      </c>
      <c r="I34" s="42">
        <v>3</v>
      </c>
      <c r="J34" s="1">
        <v>4</v>
      </c>
      <c r="K34" s="42">
        <v>0</v>
      </c>
      <c r="L34" s="1">
        <v>0</v>
      </c>
      <c r="M34" s="42">
        <v>0</v>
      </c>
      <c r="N34" s="1">
        <v>0</v>
      </c>
      <c r="O34" s="42">
        <v>3</v>
      </c>
      <c r="P34" s="1">
        <v>0</v>
      </c>
      <c r="Q34" s="42">
        <v>1</v>
      </c>
      <c r="R34" s="1">
        <v>0</v>
      </c>
      <c r="S34" s="42">
        <v>1</v>
      </c>
      <c r="T34" s="1">
        <v>4</v>
      </c>
      <c r="U34" s="42">
        <v>0</v>
      </c>
      <c r="V34" s="1">
        <v>0</v>
      </c>
      <c r="W34" s="49">
        <v>4</v>
      </c>
      <c r="X34" s="1">
        <v>0</v>
      </c>
      <c r="Y34" s="42">
        <v>4</v>
      </c>
      <c r="Z34" s="1">
        <v>4</v>
      </c>
      <c r="AA34" s="42">
        <v>0</v>
      </c>
      <c r="AB34" s="1"/>
      <c r="AC34" s="42">
        <v>4</v>
      </c>
      <c r="AD34" s="1">
        <v>4</v>
      </c>
      <c r="AE34" s="42">
        <v>4</v>
      </c>
      <c r="AF34" s="1">
        <v>3</v>
      </c>
      <c r="AG34" s="42">
        <v>0</v>
      </c>
      <c r="AH34" s="1">
        <v>3</v>
      </c>
      <c r="AI34" s="42">
        <v>0</v>
      </c>
      <c r="AJ34" s="1">
        <v>4</v>
      </c>
      <c r="AK34" s="42">
        <v>3</v>
      </c>
      <c r="AL34" s="1">
        <v>3</v>
      </c>
      <c r="AM34" s="42">
        <v>3</v>
      </c>
      <c r="AN34" s="1">
        <v>0</v>
      </c>
      <c r="AO34" s="42"/>
      <c r="AP34" s="1"/>
      <c r="AQ34" s="42"/>
      <c r="AR34" s="1"/>
      <c r="AS34" s="42"/>
      <c r="AT34" s="1"/>
      <c r="AU34" s="42"/>
    </row>
    <row r="35" spans="1:47" ht="24" customHeight="1">
      <c r="A35" s="84">
        <v>34</v>
      </c>
      <c r="B35" s="211" t="s">
        <v>275</v>
      </c>
      <c r="C35" s="1" t="s">
        <v>268</v>
      </c>
      <c r="D35" s="107"/>
      <c r="E35" s="109"/>
      <c r="F35" s="109"/>
      <c r="G35" s="39">
        <f t="shared" si="4"/>
        <v>46</v>
      </c>
      <c r="H35" s="39">
        <f t="shared" si="3"/>
        <v>72</v>
      </c>
      <c r="I35" s="42">
        <v>0</v>
      </c>
      <c r="J35" s="1">
        <v>4</v>
      </c>
      <c r="K35" s="42">
        <v>4</v>
      </c>
      <c r="L35" s="1">
        <v>4</v>
      </c>
      <c r="M35" s="42">
        <v>4</v>
      </c>
      <c r="N35" s="1">
        <v>4</v>
      </c>
      <c r="O35" s="42">
        <v>4</v>
      </c>
      <c r="P35" s="1">
        <v>4</v>
      </c>
      <c r="Q35" s="42">
        <v>4</v>
      </c>
      <c r="R35" s="1">
        <v>4</v>
      </c>
      <c r="S35" s="42">
        <v>4</v>
      </c>
      <c r="T35" s="1">
        <v>4</v>
      </c>
      <c r="U35" s="42">
        <v>4</v>
      </c>
      <c r="V35" s="1">
        <v>4</v>
      </c>
      <c r="W35" s="49">
        <v>4</v>
      </c>
      <c r="X35" s="1">
        <v>4</v>
      </c>
      <c r="Y35" s="42">
        <v>4</v>
      </c>
      <c r="Z35" s="1">
        <v>4</v>
      </c>
      <c r="AA35" s="42">
        <v>4</v>
      </c>
      <c r="AB35" s="1"/>
      <c r="AC35" s="42">
        <v>4</v>
      </c>
      <c r="AD35" s="1">
        <v>4</v>
      </c>
      <c r="AE35" s="42">
        <v>3</v>
      </c>
      <c r="AF35" s="1">
        <v>4</v>
      </c>
      <c r="AG35" s="42">
        <v>3</v>
      </c>
      <c r="AH35" s="1">
        <v>4</v>
      </c>
      <c r="AI35" s="42">
        <v>4</v>
      </c>
      <c r="AJ35" s="1">
        <v>4</v>
      </c>
      <c r="AK35" s="42">
        <v>4</v>
      </c>
      <c r="AL35" s="1">
        <v>4</v>
      </c>
      <c r="AM35" s="42">
        <v>4</v>
      </c>
      <c r="AN35" s="1">
        <v>4</v>
      </c>
      <c r="AO35" s="42"/>
      <c r="AP35" s="1"/>
      <c r="AQ35" s="42"/>
      <c r="AR35" s="1"/>
      <c r="AS35" s="42"/>
      <c r="AT35" s="1"/>
      <c r="AU35" s="42"/>
    </row>
    <row r="36" spans="1:47" ht="24" customHeight="1">
      <c r="A36" s="84">
        <v>35</v>
      </c>
      <c r="B36" s="211" t="s">
        <v>275</v>
      </c>
      <c r="C36" s="1" t="s">
        <v>268</v>
      </c>
      <c r="D36" s="106"/>
      <c r="E36" s="106"/>
      <c r="F36" s="108"/>
      <c r="G36" s="39">
        <f t="shared" si="4"/>
        <v>47</v>
      </c>
      <c r="H36" s="39">
        <f t="shared" si="3"/>
        <v>73</v>
      </c>
      <c r="I36" s="42">
        <v>4</v>
      </c>
      <c r="J36" s="1">
        <v>4</v>
      </c>
      <c r="K36" s="42">
        <v>3</v>
      </c>
      <c r="L36" s="1">
        <v>3</v>
      </c>
      <c r="M36" s="42">
        <v>4</v>
      </c>
      <c r="N36" s="1">
        <v>3</v>
      </c>
      <c r="O36" s="42">
        <v>4</v>
      </c>
      <c r="P36" s="1">
        <v>4</v>
      </c>
      <c r="Q36" s="42">
        <v>4</v>
      </c>
      <c r="R36" s="1">
        <v>4</v>
      </c>
      <c r="S36" s="42">
        <v>4</v>
      </c>
      <c r="T36" s="1">
        <v>4</v>
      </c>
      <c r="U36" s="42">
        <v>4</v>
      </c>
      <c r="V36" s="1">
        <v>4</v>
      </c>
      <c r="W36" s="49">
        <v>4</v>
      </c>
      <c r="X36" s="1">
        <v>4</v>
      </c>
      <c r="Y36" s="42">
        <v>4</v>
      </c>
      <c r="Z36" s="1">
        <v>4</v>
      </c>
      <c r="AA36" s="42">
        <v>4</v>
      </c>
      <c r="AB36" s="1"/>
      <c r="AC36" s="42">
        <v>4</v>
      </c>
      <c r="AD36" s="1">
        <v>4</v>
      </c>
      <c r="AE36" s="42">
        <v>4</v>
      </c>
      <c r="AF36" s="1">
        <v>4</v>
      </c>
      <c r="AG36" s="42">
        <v>4</v>
      </c>
      <c r="AH36" s="1">
        <v>4</v>
      </c>
      <c r="AI36" s="42">
        <v>4</v>
      </c>
      <c r="AJ36" s="1">
        <v>4</v>
      </c>
      <c r="AK36" s="42">
        <v>3</v>
      </c>
      <c r="AL36" s="1">
        <v>4</v>
      </c>
      <c r="AM36" s="42">
        <v>4</v>
      </c>
      <c r="AN36" s="1">
        <v>4</v>
      </c>
      <c r="AO36" s="42"/>
      <c r="AP36" s="1"/>
      <c r="AQ36" s="42"/>
      <c r="AR36" s="1"/>
      <c r="AS36" s="42"/>
      <c r="AT36" s="1"/>
      <c r="AU36" s="42"/>
    </row>
    <row r="37" spans="1:47" ht="24" customHeight="1">
      <c r="A37" s="84">
        <v>36</v>
      </c>
      <c r="B37" s="211" t="s">
        <v>275</v>
      </c>
      <c r="C37" s="1" t="s">
        <v>268</v>
      </c>
      <c r="D37" s="107"/>
      <c r="E37" s="107"/>
      <c r="F37" s="108"/>
      <c r="G37" s="39">
        <f t="shared" si="4"/>
        <v>43</v>
      </c>
      <c r="H37" s="39">
        <f t="shared" si="3"/>
        <v>63</v>
      </c>
      <c r="I37" s="42">
        <v>0</v>
      </c>
      <c r="J37" s="1">
        <v>4</v>
      </c>
      <c r="K37" s="42">
        <v>4</v>
      </c>
      <c r="L37" s="1">
        <v>4</v>
      </c>
      <c r="M37" s="42">
        <v>4</v>
      </c>
      <c r="N37" s="1">
        <v>4</v>
      </c>
      <c r="O37" s="42">
        <v>0</v>
      </c>
      <c r="P37" s="1">
        <v>3</v>
      </c>
      <c r="Q37" s="42">
        <v>4</v>
      </c>
      <c r="R37" s="1">
        <v>4</v>
      </c>
      <c r="S37" s="42">
        <v>0</v>
      </c>
      <c r="T37" s="1">
        <v>4</v>
      </c>
      <c r="U37" s="42">
        <v>4</v>
      </c>
      <c r="V37" s="1">
        <v>4</v>
      </c>
      <c r="W37" s="49">
        <v>4</v>
      </c>
      <c r="X37" s="1">
        <v>4</v>
      </c>
      <c r="Y37" s="42">
        <v>4</v>
      </c>
      <c r="Z37" s="1">
        <v>4</v>
      </c>
      <c r="AA37" s="42">
        <v>4</v>
      </c>
      <c r="AB37" s="1"/>
      <c r="AC37" s="42">
        <v>4</v>
      </c>
      <c r="AD37" s="1">
        <v>4</v>
      </c>
      <c r="AE37" s="42">
        <v>4</v>
      </c>
      <c r="AF37" s="1">
        <v>4</v>
      </c>
      <c r="AG37" s="42">
        <v>4</v>
      </c>
      <c r="AH37" s="1">
        <v>4</v>
      </c>
      <c r="AI37" s="42">
        <v>4</v>
      </c>
      <c r="AJ37" s="1">
        <v>4</v>
      </c>
      <c r="AK37" s="42">
        <v>0</v>
      </c>
      <c r="AL37" s="1">
        <v>4</v>
      </c>
      <c r="AM37" s="42">
        <v>4</v>
      </c>
      <c r="AN37" s="1">
        <v>3</v>
      </c>
      <c r="AO37" s="42"/>
      <c r="AP37" s="1"/>
      <c r="AQ37" s="42"/>
      <c r="AR37" s="1"/>
      <c r="AS37" s="42"/>
      <c r="AT37" s="1"/>
      <c r="AU37" s="42"/>
    </row>
    <row r="38" spans="1:47" ht="24" customHeight="1">
      <c r="A38" s="84">
        <v>37</v>
      </c>
      <c r="B38" s="211" t="s">
        <v>275</v>
      </c>
      <c r="C38" s="1" t="s">
        <v>268</v>
      </c>
      <c r="D38" s="107"/>
      <c r="E38" s="107"/>
      <c r="F38" s="107"/>
      <c r="G38" s="39">
        <f t="shared" si="4"/>
        <v>42</v>
      </c>
      <c r="H38" s="39">
        <f t="shared" si="3"/>
        <v>31</v>
      </c>
      <c r="I38" s="42">
        <v>0</v>
      </c>
      <c r="J38" s="1">
        <v>0</v>
      </c>
      <c r="K38" s="42">
        <v>4</v>
      </c>
      <c r="L38" s="1">
        <v>0</v>
      </c>
      <c r="M38" s="42">
        <v>4</v>
      </c>
      <c r="N38" s="1">
        <v>3</v>
      </c>
      <c r="O38" s="42">
        <v>0</v>
      </c>
      <c r="P38" s="1">
        <v>0</v>
      </c>
      <c r="Q38" s="42">
        <v>0</v>
      </c>
      <c r="R38" s="1">
        <v>4</v>
      </c>
      <c r="S38" s="42">
        <v>4</v>
      </c>
      <c r="T38" s="1">
        <v>4</v>
      </c>
      <c r="U38" s="42">
        <v>0</v>
      </c>
      <c r="V38" s="1">
        <v>4</v>
      </c>
      <c r="W38" s="49">
        <v>0</v>
      </c>
      <c r="X38" s="1">
        <v>0</v>
      </c>
      <c r="Y38" s="42">
        <v>4</v>
      </c>
      <c r="Z38" s="1">
        <v>0</v>
      </c>
      <c r="AA38" s="42">
        <v>0</v>
      </c>
      <c r="AB38" s="1"/>
      <c r="AC38" s="42">
        <v>4</v>
      </c>
      <c r="AD38" s="1">
        <v>4</v>
      </c>
      <c r="AE38" s="42">
        <v>4</v>
      </c>
      <c r="AF38" s="1">
        <v>4</v>
      </c>
      <c r="AG38" s="42">
        <v>4</v>
      </c>
      <c r="AH38" s="1">
        <v>0</v>
      </c>
      <c r="AI38" s="42">
        <v>3</v>
      </c>
      <c r="AJ38" s="1">
        <v>4</v>
      </c>
      <c r="AK38" s="42">
        <v>4</v>
      </c>
      <c r="AL38" s="1">
        <v>4</v>
      </c>
      <c r="AM38" s="42">
        <v>3</v>
      </c>
      <c r="AN38" s="1">
        <v>4</v>
      </c>
      <c r="AO38" s="42"/>
      <c r="AP38" s="1"/>
      <c r="AQ38" s="42"/>
      <c r="AR38" s="1"/>
      <c r="AS38" s="42"/>
      <c r="AT38" s="1"/>
      <c r="AU38" s="42"/>
    </row>
    <row r="39" spans="1:47" ht="24" customHeight="1">
      <c r="A39" s="84">
        <v>38</v>
      </c>
      <c r="B39" s="211" t="s">
        <v>275</v>
      </c>
      <c r="C39" s="1" t="s">
        <v>268</v>
      </c>
      <c r="D39" s="106"/>
      <c r="E39" s="106"/>
      <c r="F39" s="108"/>
      <c r="G39" s="39">
        <f t="shared" si="4"/>
        <v>40</v>
      </c>
      <c r="H39" s="39">
        <f t="shared" si="3"/>
        <v>54</v>
      </c>
      <c r="I39" s="42">
        <v>0</v>
      </c>
      <c r="J39" s="1">
        <v>0</v>
      </c>
      <c r="K39" s="42">
        <v>2</v>
      </c>
      <c r="L39" s="1">
        <v>4</v>
      </c>
      <c r="M39" s="42">
        <v>0</v>
      </c>
      <c r="N39" s="1">
        <v>4</v>
      </c>
      <c r="O39" s="42">
        <v>4</v>
      </c>
      <c r="P39" s="1">
        <v>0</v>
      </c>
      <c r="Q39" s="42">
        <v>4</v>
      </c>
      <c r="R39" s="1">
        <v>4</v>
      </c>
      <c r="S39" s="42">
        <v>4</v>
      </c>
      <c r="T39" s="1">
        <v>0</v>
      </c>
      <c r="U39" s="42">
        <v>4</v>
      </c>
      <c r="V39" s="1">
        <v>4</v>
      </c>
      <c r="W39" s="49">
        <v>4</v>
      </c>
      <c r="X39" s="1">
        <v>4</v>
      </c>
      <c r="Y39" s="42">
        <v>4</v>
      </c>
      <c r="Z39" s="133">
        <v>4</v>
      </c>
      <c r="AA39" s="42">
        <v>4</v>
      </c>
      <c r="AB39" s="1"/>
      <c r="AC39" s="42">
        <v>4</v>
      </c>
      <c r="AD39" s="1">
        <v>0</v>
      </c>
      <c r="AE39" s="42">
        <v>4</v>
      </c>
      <c r="AF39" s="1">
        <v>4</v>
      </c>
      <c r="AG39" s="42">
        <v>4</v>
      </c>
      <c r="AH39" s="1">
        <v>4</v>
      </c>
      <c r="AI39" s="42">
        <v>4</v>
      </c>
      <c r="AJ39" s="1">
        <v>4</v>
      </c>
      <c r="AK39" s="42">
        <v>4</v>
      </c>
      <c r="AL39" s="1">
        <v>1</v>
      </c>
      <c r="AM39" s="42">
        <v>3</v>
      </c>
      <c r="AN39" s="1">
        <v>4</v>
      </c>
      <c r="AO39" s="42"/>
      <c r="AP39" s="1"/>
      <c r="AQ39" s="42"/>
      <c r="AR39" s="1"/>
      <c r="AS39" s="42"/>
      <c r="AT39" s="1"/>
      <c r="AU39" s="42"/>
    </row>
    <row r="40" spans="1:47" ht="24" customHeight="1">
      <c r="A40" s="84">
        <v>39</v>
      </c>
      <c r="B40" s="211" t="s">
        <v>275</v>
      </c>
      <c r="C40" s="1" t="s">
        <v>268</v>
      </c>
      <c r="D40" s="109"/>
      <c r="E40" s="109"/>
      <c r="F40" s="107"/>
      <c r="G40" s="39">
        <f t="shared" si="4"/>
        <v>41</v>
      </c>
      <c r="H40" s="39">
        <f t="shared" si="3"/>
        <v>70</v>
      </c>
      <c r="I40" s="42">
        <v>3</v>
      </c>
      <c r="J40" s="1">
        <v>4</v>
      </c>
      <c r="K40" s="42">
        <v>4</v>
      </c>
      <c r="L40" s="1">
        <v>4</v>
      </c>
      <c r="M40" s="42">
        <v>4</v>
      </c>
      <c r="N40" s="1">
        <v>4</v>
      </c>
      <c r="O40" s="42">
        <v>3</v>
      </c>
      <c r="P40" s="1">
        <v>4</v>
      </c>
      <c r="Q40" s="42">
        <v>4</v>
      </c>
      <c r="R40" s="1">
        <v>4</v>
      </c>
      <c r="S40" s="42">
        <v>4</v>
      </c>
      <c r="T40" s="1">
        <v>4</v>
      </c>
      <c r="U40" s="42">
        <v>4</v>
      </c>
      <c r="V40" s="1">
        <v>4</v>
      </c>
      <c r="W40" s="49">
        <v>4</v>
      </c>
      <c r="X40" s="1">
        <v>0</v>
      </c>
      <c r="Y40" s="42">
        <v>4</v>
      </c>
      <c r="Z40" s="1">
        <v>4</v>
      </c>
      <c r="AA40" s="42">
        <v>4</v>
      </c>
      <c r="AB40" s="1"/>
      <c r="AC40" s="42">
        <v>4</v>
      </c>
      <c r="AD40" s="1">
        <v>4</v>
      </c>
      <c r="AE40" s="42">
        <v>4</v>
      </c>
      <c r="AF40" s="1">
        <v>4</v>
      </c>
      <c r="AG40" s="42">
        <v>4</v>
      </c>
      <c r="AH40" s="1">
        <v>4</v>
      </c>
      <c r="AI40" s="42">
        <v>4</v>
      </c>
      <c r="AJ40" s="1">
        <v>3</v>
      </c>
      <c r="AK40" s="42">
        <v>0</v>
      </c>
      <c r="AL40" s="1">
        <v>2</v>
      </c>
      <c r="AM40" s="42">
        <v>4</v>
      </c>
      <c r="AN40" s="1">
        <v>4</v>
      </c>
      <c r="AO40" s="42"/>
      <c r="AP40" s="1"/>
      <c r="AQ40" s="42"/>
      <c r="AR40" s="1"/>
      <c r="AS40" s="42"/>
      <c r="AT40" s="1"/>
      <c r="AU40" s="42"/>
    </row>
    <row r="41" spans="1:47" ht="24" customHeight="1">
      <c r="A41" s="84">
        <v>10</v>
      </c>
      <c r="B41" s="211" t="s">
        <v>275</v>
      </c>
      <c r="C41" s="1" t="s">
        <v>268</v>
      </c>
      <c r="D41" s="108"/>
      <c r="E41" s="108"/>
      <c r="F41" s="109"/>
      <c r="G41" s="39">
        <f t="shared" si="4"/>
        <v>23</v>
      </c>
      <c r="H41" s="39">
        <f t="shared" si="3"/>
        <v>40</v>
      </c>
      <c r="I41" s="42">
        <v>0</v>
      </c>
      <c r="J41" s="1">
        <v>0</v>
      </c>
      <c r="K41" s="42">
        <v>0</v>
      </c>
      <c r="L41" s="1">
        <v>0</v>
      </c>
      <c r="M41" s="42">
        <v>0</v>
      </c>
      <c r="N41" s="1">
        <v>0</v>
      </c>
      <c r="O41" s="42">
        <v>0</v>
      </c>
      <c r="P41" s="1">
        <v>0</v>
      </c>
      <c r="Q41" s="42">
        <v>4</v>
      </c>
      <c r="R41" s="1">
        <v>4</v>
      </c>
      <c r="S41" s="42">
        <v>4</v>
      </c>
      <c r="T41" s="1">
        <v>4</v>
      </c>
      <c r="U41" s="42">
        <v>4</v>
      </c>
      <c r="V41" s="1">
        <v>4</v>
      </c>
      <c r="W41" s="49">
        <v>4</v>
      </c>
      <c r="X41" s="1">
        <v>0</v>
      </c>
      <c r="Y41" s="42">
        <v>4</v>
      </c>
      <c r="Z41" s="1">
        <v>4</v>
      </c>
      <c r="AA41" s="42">
        <v>4</v>
      </c>
      <c r="AB41" s="1"/>
      <c r="AC41" s="42">
        <v>4</v>
      </c>
      <c r="AD41" s="1">
        <v>4</v>
      </c>
      <c r="AE41" s="42">
        <v>4</v>
      </c>
      <c r="AF41" s="1">
        <v>4</v>
      </c>
      <c r="AG41" s="42">
        <v>4</v>
      </c>
      <c r="AH41" s="1">
        <v>3</v>
      </c>
      <c r="AI41" s="42">
        <v>0</v>
      </c>
      <c r="AJ41" s="1">
        <v>0</v>
      </c>
      <c r="AK41" s="42">
        <v>0</v>
      </c>
      <c r="AL41" s="1">
        <v>0</v>
      </c>
      <c r="AM41" s="42">
        <v>0</v>
      </c>
      <c r="AN41" s="1">
        <v>0</v>
      </c>
      <c r="AO41" s="42"/>
      <c r="AP41" s="1"/>
      <c r="AQ41" s="42"/>
      <c r="AR41" s="1"/>
      <c r="AS41" s="42"/>
      <c r="AT41" s="1"/>
      <c r="AU41" s="42"/>
    </row>
    <row r="42" spans="1:47" ht="24" customHeight="1">
      <c r="A42" s="84">
        <v>41</v>
      </c>
      <c r="B42" s="211" t="s">
        <v>275</v>
      </c>
      <c r="C42" s="1" t="s">
        <v>268</v>
      </c>
      <c r="D42" s="106"/>
      <c r="E42" s="106"/>
      <c r="F42" s="106"/>
      <c r="G42" s="39">
        <f t="shared" si="4"/>
        <v>12</v>
      </c>
      <c r="H42" s="39">
        <f t="shared" si="3"/>
        <v>15</v>
      </c>
      <c r="I42" s="42">
        <v>0</v>
      </c>
      <c r="J42" s="1">
        <v>0</v>
      </c>
      <c r="K42" s="42">
        <v>0</v>
      </c>
      <c r="L42" s="1">
        <v>0</v>
      </c>
      <c r="M42" s="42">
        <v>0</v>
      </c>
      <c r="N42" s="1">
        <v>0</v>
      </c>
      <c r="O42" s="42">
        <v>0</v>
      </c>
      <c r="P42" s="1">
        <v>0</v>
      </c>
      <c r="Q42" s="42">
        <v>0</v>
      </c>
      <c r="R42" s="1">
        <v>0</v>
      </c>
      <c r="S42" s="42">
        <v>0</v>
      </c>
      <c r="T42" s="1">
        <v>0</v>
      </c>
      <c r="U42" s="42">
        <v>3</v>
      </c>
      <c r="V42" s="1">
        <v>4</v>
      </c>
      <c r="W42" s="49">
        <v>0</v>
      </c>
      <c r="X42" s="1">
        <v>4</v>
      </c>
      <c r="Y42" s="42">
        <v>0</v>
      </c>
      <c r="Z42" s="1">
        <v>4</v>
      </c>
      <c r="AA42" s="42">
        <v>0</v>
      </c>
      <c r="AB42" s="1"/>
      <c r="AC42" s="42">
        <v>0</v>
      </c>
      <c r="AD42" s="1">
        <v>4</v>
      </c>
      <c r="AE42" s="42">
        <v>4</v>
      </c>
      <c r="AF42" s="1">
        <v>0</v>
      </c>
      <c r="AG42" s="42">
        <v>4</v>
      </c>
      <c r="AH42" s="1">
        <v>0</v>
      </c>
      <c r="AI42" s="42">
        <v>0</v>
      </c>
      <c r="AJ42" s="1">
        <v>0</v>
      </c>
      <c r="AK42" s="42">
        <v>0</v>
      </c>
      <c r="AL42" s="1">
        <v>0</v>
      </c>
      <c r="AM42" s="42">
        <v>0</v>
      </c>
      <c r="AN42" s="1">
        <v>0</v>
      </c>
      <c r="AO42" s="42"/>
      <c r="AP42" s="1"/>
      <c r="AQ42" s="42"/>
      <c r="AR42" s="1"/>
      <c r="AS42" s="42"/>
      <c r="AT42" s="1"/>
      <c r="AU42" s="42"/>
    </row>
    <row r="43" spans="1:47" ht="24" customHeight="1">
      <c r="A43" s="84">
        <v>42</v>
      </c>
      <c r="B43" s="211" t="s">
        <v>275</v>
      </c>
      <c r="C43" s="1" t="s">
        <v>268</v>
      </c>
      <c r="D43" s="109"/>
      <c r="E43" s="109"/>
      <c r="F43" s="107"/>
      <c r="G43" s="39">
        <f t="shared" si="4"/>
        <v>0</v>
      </c>
      <c r="H43" s="39">
        <f t="shared" si="3"/>
        <v>38</v>
      </c>
      <c r="I43" s="42">
        <v>3</v>
      </c>
      <c r="J43" s="1">
        <v>3</v>
      </c>
      <c r="K43" s="42">
        <v>2</v>
      </c>
      <c r="L43" s="1">
        <v>3</v>
      </c>
      <c r="M43" s="42">
        <v>3</v>
      </c>
      <c r="N43" s="1">
        <v>2</v>
      </c>
      <c r="O43" s="42">
        <v>3</v>
      </c>
      <c r="P43" s="1">
        <v>3</v>
      </c>
      <c r="Q43" s="42">
        <v>3</v>
      </c>
      <c r="R43" s="1">
        <v>3</v>
      </c>
      <c r="S43" s="42">
        <v>3</v>
      </c>
      <c r="T43" s="1">
        <v>3</v>
      </c>
      <c r="U43" s="42">
        <v>0</v>
      </c>
      <c r="V43" s="1">
        <v>0</v>
      </c>
      <c r="W43" s="49">
        <v>0</v>
      </c>
      <c r="X43" s="1">
        <v>0</v>
      </c>
      <c r="Y43" s="42">
        <v>4</v>
      </c>
      <c r="Z43" s="1">
        <v>0</v>
      </c>
      <c r="AA43" s="42">
        <v>0</v>
      </c>
      <c r="AB43" s="1"/>
      <c r="AC43" s="42">
        <v>0</v>
      </c>
      <c r="AD43" s="1">
        <v>0</v>
      </c>
      <c r="AE43" s="42">
        <v>0</v>
      </c>
      <c r="AF43" s="1">
        <v>0</v>
      </c>
      <c r="AG43" s="42">
        <v>0</v>
      </c>
      <c r="AH43" s="1">
        <v>0</v>
      </c>
      <c r="AI43" s="42">
        <v>0</v>
      </c>
      <c r="AJ43" s="1">
        <v>0</v>
      </c>
      <c r="AK43" s="42">
        <v>0</v>
      </c>
      <c r="AL43" s="1">
        <v>0</v>
      </c>
      <c r="AM43" s="42">
        <v>0</v>
      </c>
      <c r="AN43" s="1">
        <v>0</v>
      </c>
      <c r="AO43" s="42"/>
      <c r="AP43" s="1"/>
      <c r="AQ43" s="42"/>
      <c r="AR43" s="1"/>
      <c r="AS43" s="42"/>
      <c r="AT43" s="1"/>
      <c r="AU43" s="42"/>
    </row>
    <row r="44" spans="1:47" ht="24" customHeight="1">
      <c r="A44" s="84"/>
      <c r="B44" s="96"/>
      <c r="C44" s="74"/>
      <c r="D44" s="106"/>
      <c r="E44" s="107"/>
      <c r="F44" s="106"/>
      <c r="G44" s="39">
        <f>SUM(AC44:AR44)</f>
        <v>0</v>
      </c>
      <c r="H44" s="39">
        <f>SUM(I44:AB44)</f>
        <v>0</v>
      </c>
      <c r="I44" s="42"/>
      <c r="J44" s="1"/>
      <c r="K44" s="42"/>
      <c r="L44" s="1"/>
      <c r="M44" s="42"/>
      <c r="N44" s="1"/>
      <c r="O44" s="42"/>
      <c r="P44" s="1"/>
      <c r="Q44" s="42"/>
      <c r="R44" s="133" t="s">
        <v>241</v>
      </c>
      <c r="S44" s="132" t="s">
        <v>241</v>
      </c>
      <c r="T44" s="1"/>
      <c r="U44" s="42"/>
      <c r="V44" s="1"/>
      <c r="W44" s="49"/>
      <c r="X44" s="1"/>
      <c r="Y44" s="42"/>
      <c r="Z44" s="1"/>
      <c r="AA44" s="42"/>
      <c r="AB44" s="1"/>
      <c r="AC44" s="42"/>
      <c r="AD44" s="1"/>
      <c r="AE44" s="42"/>
      <c r="AF44" s="1"/>
      <c r="AG44" s="42"/>
      <c r="AH44" s="1"/>
      <c r="AI44" s="42"/>
      <c r="AJ44" s="1"/>
      <c r="AK44" s="42"/>
      <c r="AL44" s="1"/>
      <c r="AM44" s="42"/>
      <c r="AN44" s="1"/>
      <c r="AO44" s="42"/>
      <c r="AP44" s="1"/>
      <c r="AQ44" s="42"/>
      <c r="AR44" s="1"/>
      <c r="AS44" s="42"/>
      <c r="AT44" s="1"/>
      <c r="AU44" s="42"/>
    </row>
    <row r="45" spans="1:47" ht="8.1" customHeight="1">
      <c r="A45" s="100"/>
      <c r="B45" s="101"/>
      <c r="C45" s="102"/>
      <c r="D45" s="103"/>
      <c r="E45" s="104"/>
      <c r="F45" s="102"/>
      <c r="G45" s="102"/>
      <c r="H45" s="105"/>
      <c r="I45" s="100"/>
      <c r="J45" s="100"/>
      <c r="K45" s="101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1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101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</row>
    <row r="46" spans="1:47" ht="24" customHeight="1" thickBot="1">
      <c r="B46" s="45" t="s">
        <v>9</v>
      </c>
      <c r="C46" s="47"/>
      <c r="D46" s="46"/>
      <c r="E46" s="46"/>
      <c r="F46" s="47"/>
      <c r="G46" s="47">
        <f>SUM(G2:G43)</f>
        <v>1424</v>
      </c>
      <c r="H46" s="123">
        <f>SUM(H4:H43)</f>
        <v>2114</v>
      </c>
      <c r="K46" s="98"/>
      <c r="V46" s="72"/>
      <c r="AJ46" s="72"/>
      <c r="AK46" s="72"/>
    </row>
    <row r="47" spans="1:47" ht="16.8" thickTop="1">
      <c r="V47" s="71"/>
      <c r="AE47" s="71"/>
      <c r="AJ47" s="71"/>
      <c r="AK47" s="71"/>
    </row>
    <row r="48" spans="1:47" ht="24" customHeight="1">
      <c r="B48" s="231" t="s">
        <v>12</v>
      </c>
      <c r="C48" s="231"/>
      <c r="D48" s="231"/>
      <c r="E48" s="231"/>
      <c r="F48" s="231"/>
      <c r="G48" s="231"/>
      <c r="H48" s="231"/>
      <c r="I48" s="121"/>
      <c r="J48" s="121"/>
      <c r="K48" s="121"/>
      <c r="L48" s="121"/>
      <c r="M48" s="121"/>
      <c r="N48" s="122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2"/>
      <c r="AD48" s="121"/>
      <c r="AE48" s="121"/>
      <c r="AF48" s="121"/>
      <c r="AG48" s="121"/>
      <c r="AH48" s="121"/>
      <c r="AI48" s="121"/>
      <c r="AJ48" s="121"/>
      <c r="AK48" s="122"/>
      <c r="AL48" s="121"/>
      <c r="AM48" s="121"/>
      <c r="AN48" s="121"/>
      <c r="AO48" s="121"/>
      <c r="AP48" s="121"/>
      <c r="AQ48" s="121"/>
      <c r="AR48" s="121"/>
      <c r="AS48" s="121"/>
      <c r="AT48" s="99"/>
      <c r="AU48" s="99"/>
    </row>
    <row r="49" spans="1:47">
      <c r="V49" s="68"/>
      <c r="AE49" s="68"/>
      <c r="AJ49" s="68"/>
    </row>
    <row r="50" spans="1:47" s="8" customFormat="1" ht="24" hidden="1" customHeight="1">
      <c r="A50" s="22"/>
      <c r="B50" s="23" t="s">
        <v>230</v>
      </c>
      <c r="C50" s="24"/>
      <c r="D50" s="23"/>
      <c r="E50" s="23"/>
      <c r="F50" s="24"/>
      <c r="G50" s="24"/>
      <c r="H50" s="24"/>
      <c r="I50" s="34">
        <f>SUMIF($D2:$D44,"紅",I2:I44)*10</f>
        <v>0</v>
      </c>
      <c r="J50" s="25">
        <f>SUMIF($D2:$D44,"紅",J2:J44)*10</f>
        <v>0</v>
      </c>
      <c r="K50" s="34">
        <f>SUMIF($D2:$D44,"紅",K2:K44)*10</f>
        <v>0</v>
      </c>
      <c r="L50" s="25">
        <f t="shared" ref="L50:AB50" si="5">SUMIF($E2:$E44,"紅",L2:L44)*10</f>
        <v>0</v>
      </c>
      <c r="M50" s="34">
        <f t="shared" si="5"/>
        <v>0</v>
      </c>
      <c r="N50" s="25">
        <f t="shared" si="5"/>
        <v>0</v>
      </c>
      <c r="O50" s="34">
        <f t="shared" si="5"/>
        <v>0</v>
      </c>
      <c r="P50" s="25">
        <f t="shared" si="5"/>
        <v>0</v>
      </c>
      <c r="Q50" s="34">
        <f t="shared" si="5"/>
        <v>0</v>
      </c>
      <c r="R50" s="25">
        <f t="shared" si="5"/>
        <v>0</v>
      </c>
      <c r="S50" s="34">
        <f t="shared" si="5"/>
        <v>0</v>
      </c>
      <c r="T50" s="25">
        <f t="shared" si="5"/>
        <v>0</v>
      </c>
      <c r="U50" s="34">
        <f t="shared" si="5"/>
        <v>0</v>
      </c>
      <c r="V50" s="25">
        <f t="shared" si="5"/>
        <v>0</v>
      </c>
      <c r="W50" s="50">
        <f t="shared" si="5"/>
        <v>0</v>
      </c>
      <c r="X50" s="52">
        <f t="shared" si="5"/>
        <v>0</v>
      </c>
      <c r="Y50" s="50">
        <f t="shared" si="5"/>
        <v>0</v>
      </c>
      <c r="Z50" s="50">
        <f t="shared" si="5"/>
        <v>0</v>
      </c>
      <c r="AA50" s="52">
        <f t="shared" si="5"/>
        <v>0</v>
      </c>
      <c r="AB50" s="50">
        <f t="shared" si="5"/>
        <v>0</v>
      </c>
      <c r="AC50" s="52">
        <f>SUMIF($E2:$E44,"紅",AC2:AC44)*10*12/11</f>
        <v>0</v>
      </c>
      <c r="AD50" s="50">
        <f>SUMIF($E2:$E44,"紅",AD2:AD44)*10*12/11</f>
        <v>0</v>
      </c>
      <c r="AE50" s="52">
        <f t="shared" ref="AE50:AU50" si="6">SUMIF($F2:$F44,"紅",AE2:AE44)*10*12/11</f>
        <v>0</v>
      </c>
      <c r="AF50" s="50">
        <f t="shared" si="6"/>
        <v>0</v>
      </c>
      <c r="AG50" s="52">
        <f t="shared" si="6"/>
        <v>0</v>
      </c>
      <c r="AH50" s="50">
        <f t="shared" si="6"/>
        <v>0</v>
      </c>
      <c r="AI50" s="52">
        <f t="shared" si="6"/>
        <v>0</v>
      </c>
      <c r="AJ50" s="50">
        <f t="shared" si="6"/>
        <v>0</v>
      </c>
      <c r="AK50" s="52">
        <f t="shared" si="6"/>
        <v>0</v>
      </c>
      <c r="AL50" s="50">
        <f t="shared" si="6"/>
        <v>0</v>
      </c>
      <c r="AM50" s="52">
        <f t="shared" si="6"/>
        <v>0</v>
      </c>
      <c r="AN50" s="50">
        <f t="shared" si="6"/>
        <v>0</v>
      </c>
      <c r="AO50" s="52">
        <f t="shared" si="6"/>
        <v>0</v>
      </c>
      <c r="AP50" s="50">
        <f t="shared" si="6"/>
        <v>0</v>
      </c>
      <c r="AQ50" s="52">
        <f t="shared" si="6"/>
        <v>0</v>
      </c>
      <c r="AR50" s="50">
        <f t="shared" si="6"/>
        <v>0</v>
      </c>
      <c r="AS50" s="52">
        <f t="shared" si="6"/>
        <v>0</v>
      </c>
      <c r="AT50" s="69">
        <f t="shared" si="6"/>
        <v>0</v>
      </c>
      <c r="AU50" s="25">
        <f t="shared" si="6"/>
        <v>0</v>
      </c>
    </row>
    <row r="51" spans="1:47" s="12" customFormat="1" ht="24" hidden="1" customHeight="1">
      <c r="A51" s="28"/>
      <c r="B51" s="11" t="s">
        <v>231</v>
      </c>
      <c r="C51" s="2"/>
      <c r="D51" s="11"/>
      <c r="E51" s="11"/>
      <c r="F51" s="2"/>
      <c r="G51" s="2"/>
      <c r="H51" s="2"/>
      <c r="I51" s="35">
        <f>SUMIF($D2:$D44,"藍",I2:I44)*10</f>
        <v>0</v>
      </c>
      <c r="J51" s="4">
        <f>SUMIF($D2:$D44,"藍",J2:J44)*10</f>
        <v>0</v>
      </c>
      <c r="K51" s="35">
        <f>SUMIF($D2:$D44,"藍",K2:K44)*10</f>
        <v>0</v>
      </c>
      <c r="L51" s="4">
        <f t="shared" ref="L51:AD51" si="7">SUMIF($E2:$E44,"藍",L2:L44)*10</f>
        <v>0</v>
      </c>
      <c r="M51" s="35">
        <f t="shared" si="7"/>
        <v>0</v>
      </c>
      <c r="N51" s="4">
        <f t="shared" si="7"/>
        <v>0</v>
      </c>
      <c r="O51" s="35">
        <f t="shared" si="7"/>
        <v>0</v>
      </c>
      <c r="P51" s="4">
        <f t="shared" si="7"/>
        <v>0</v>
      </c>
      <c r="Q51" s="35">
        <f t="shared" si="7"/>
        <v>0</v>
      </c>
      <c r="R51" s="4">
        <f t="shared" si="7"/>
        <v>0</v>
      </c>
      <c r="S51" s="35">
        <f t="shared" si="7"/>
        <v>0</v>
      </c>
      <c r="T51" s="4">
        <f t="shared" si="7"/>
        <v>0</v>
      </c>
      <c r="U51" s="35">
        <f t="shared" si="7"/>
        <v>0</v>
      </c>
      <c r="V51" s="4">
        <f t="shared" si="7"/>
        <v>0</v>
      </c>
      <c r="W51" s="51">
        <f t="shared" si="7"/>
        <v>0</v>
      </c>
      <c r="X51" s="4">
        <f t="shared" si="7"/>
        <v>0</v>
      </c>
      <c r="Y51" s="35">
        <f t="shared" si="7"/>
        <v>0</v>
      </c>
      <c r="Z51" s="35">
        <f t="shared" si="7"/>
        <v>0</v>
      </c>
      <c r="AA51" s="4">
        <f t="shared" si="7"/>
        <v>0</v>
      </c>
      <c r="AB51" s="35">
        <f t="shared" si="7"/>
        <v>0</v>
      </c>
      <c r="AC51" s="4">
        <f t="shared" si="7"/>
        <v>0</v>
      </c>
      <c r="AD51" s="35">
        <f t="shared" si="7"/>
        <v>0</v>
      </c>
      <c r="AE51" s="4">
        <f t="shared" ref="AE51:AU51" si="8">SUMIF($F2:$F44,"藍",AE2:AE44)*10</f>
        <v>0</v>
      </c>
      <c r="AF51" s="35">
        <f t="shared" si="8"/>
        <v>0</v>
      </c>
      <c r="AG51" s="4">
        <f t="shared" si="8"/>
        <v>0</v>
      </c>
      <c r="AH51" s="35">
        <f t="shared" si="8"/>
        <v>0</v>
      </c>
      <c r="AI51" s="4">
        <f t="shared" si="8"/>
        <v>0</v>
      </c>
      <c r="AJ51" s="35">
        <f t="shared" si="8"/>
        <v>0</v>
      </c>
      <c r="AK51" s="67">
        <f t="shared" si="8"/>
        <v>0</v>
      </c>
      <c r="AL51" s="35">
        <f t="shared" si="8"/>
        <v>0</v>
      </c>
      <c r="AM51" s="4">
        <f t="shared" si="8"/>
        <v>0</v>
      </c>
      <c r="AN51" s="35">
        <f t="shared" si="8"/>
        <v>0</v>
      </c>
      <c r="AO51" s="4">
        <f t="shared" si="8"/>
        <v>0</v>
      </c>
      <c r="AP51" s="35">
        <f t="shared" si="8"/>
        <v>0</v>
      </c>
      <c r="AQ51" s="4">
        <f t="shared" si="8"/>
        <v>0</v>
      </c>
      <c r="AR51" s="35">
        <f t="shared" si="8"/>
        <v>0</v>
      </c>
      <c r="AS51" s="4">
        <f t="shared" si="8"/>
        <v>0</v>
      </c>
      <c r="AT51" s="70">
        <f t="shared" si="8"/>
        <v>0</v>
      </c>
      <c r="AU51" s="4">
        <f t="shared" si="8"/>
        <v>0</v>
      </c>
    </row>
    <row r="52" spans="1:47" s="16" customFormat="1" ht="24" hidden="1" customHeight="1">
      <c r="A52" s="30"/>
      <c r="B52" s="15" t="s">
        <v>233</v>
      </c>
      <c r="C52" s="2"/>
      <c r="D52" s="15"/>
      <c r="E52" s="15"/>
      <c r="F52" s="2"/>
      <c r="G52" s="2"/>
      <c r="H52" s="2"/>
      <c r="I52" s="35">
        <f>SUMIF($D2:$D44,"綠",I2:I44)*10</f>
        <v>0</v>
      </c>
      <c r="J52" s="4">
        <f>SUMIF($D2:$D44,"綠",J2:J44)*10</f>
        <v>0</v>
      </c>
      <c r="K52" s="35">
        <f>SUMIF($D2:$D44,"綠",K2:K44)*10</f>
        <v>0</v>
      </c>
      <c r="L52" s="4">
        <f t="shared" ref="L52:AD52" si="9">SUMIF($E2:$E44,"綠",L2:L44)*10</f>
        <v>0</v>
      </c>
      <c r="M52" s="35">
        <f t="shared" si="9"/>
        <v>0</v>
      </c>
      <c r="N52" s="4">
        <f t="shared" si="9"/>
        <v>0</v>
      </c>
      <c r="O52" s="35">
        <f t="shared" si="9"/>
        <v>0</v>
      </c>
      <c r="P52" s="4">
        <f t="shared" si="9"/>
        <v>0</v>
      </c>
      <c r="Q52" s="35">
        <f t="shared" si="9"/>
        <v>0</v>
      </c>
      <c r="R52" s="4">
        <f t="shared" si="9"/>
        <v>0</v>
      </c>
      <c r="S52" s="35">
        <f t="shared" si="9"/>
        <v>0</v>
      </c>
      <c r="T52" s="4">
        <f t="shared" si="9"/>
        <v>0</v>
      </c>
      <c r="U52" s="35">
        <f t="shared" si="9"/>
        <v>0</v>
      </c>
      <c r="V52" s="4">
        <f t="shared" si="9"/>
        <v>0</v>
      </c>
      <c r="W52" s="51">
        <f t="shared" si="9"/>
        <v>0</v>
      </c>
      <c r="X52" s="4">
        <f t="shared" si="9"/>
        <v>0</v>
      </c>
      <c r="Y52" s="35">
        <f t="shared" si="9"/>
        <v>0</v>
      </c>
      <c r="Z52" s="35">
        <f t="shared" si="9"/>
        <v>0</v>
      </c>
      <c r="AA52" s="4">
        <f t="shared" si="9"/>
        <v>0</v>
      </c>
      <c r="AB52" s="35">
        <f t="shared" si="9"/>
        <v>0</v>
      </c>
      <c r="AC52" s="4">
        <f t="shared" si="9"/>
        <v>0</v>
      </c>
      <c r="AD52" s="35">
        <f t="shared" si="9"/>
        <v>0</v>
      </c>
      <c r="AE52" s="4">
        <f t="shared" ref="AE52:AU52" si="10">SUMIF($F2:$F44,"綠",AE2:AE44)*10*12/11</f>
        <v>0</v>
      </c>
      <c r="AF52" s="35">
        <f t="shared" si="10"/>
        <v>0</v>
      </c>
      <c r="AG52" s="4">
        <f t="shared" si="10"/>
        <v>0</v>
      </c>
      <c r="AH52" s="35">
        <f t="shared" si="10"/>
        <v>0</v>
      </c>
      <c r="AI52" s="4">
        <f t="shared" si="10"/>
        <v>0</v>
      </c>
      <c r="AJ52" s="35">
        <f t="shared" si="10"/>
        <v>0</v>
      </c>
      <c r="AK52" s="67">
        <f t="shared" si="10"/>
        <v>0</v>
      </c>
      <c r="AL52" s="35">
        <f t="shared" si="10"/>
        <v>0</v>
      </c>
      <c r="AM52" s="4">
        <f t="shared" si="10"/>
        <v>0</v>
      </c>
      <c r="AN52" s="35">
        <f t="shared" si="10"/>
        <v>0</v>
      </c>
      <c r="AO52" s="4">
        <f t="shared" si="10"/>
        <v>0</v>
      </c>
      <c r="AP52" s="35">
        <f t="shared" si="10"/>
        <v>0</v>
      </c>
      <c r="AQ52" s="4">
        <f t="shared" si="10"/>
        <v>0</v>
      </c>
      <c r="AR52" s="35">
        <f t="shared" si="10"/>
        <v>0</v>
      </c>
      <c r="AS52" s="4">
        <f t="shared" si="10"/>
        <v>0</v>
      </c>
      <c r="AT52" s="70">
        <f t="shared" si="10"/>
        <v>0</v>
      </c>
      <c r="AU52" s="4">
        <f t="shared" si="10"/>
        <v>0</v>
      </c>
    </row>
    <row r="53" spans="1:47" s="19" customFormat="1" ht="24" hidden="1" customHeight="1" thickBot="1">
      <c r="A53" s="32"/>
      <c r="B53" s="21" t="s">
        <v>232</v>
      </c>
      <c r="C53" s="2"/>
      <c r="D53" s="21"/>
      <c r="E53" s="21"/>
      <c r="F53" s="2"/>
      <c r="G53" s="2"/>
      <c r="H53" s="2"/>
      <c r="I53" s="124">
        <f>SUMIF($D2:$D44,"黃",I2:I44)*10</f>
        <v>0</v>
      </c>
      <c r="J53" s="125">
        <f>SUMIF($D2:$D44,"黃",J2:J44)*10</f>
        <v>0</v>
      </c>
      <c r="K53" s="124">
        <f>SUMIF($D2:$D44,"黃",K2:K44)*10</f>
        <v>0</v>
      </c>
      <c r="L53" s="125">
        <f t="shared" ref="L53:AB53" si="11">SUMIF($E2:$E44,"黃",L2:L44)*10</f>
        <v>0</v>
      </c>
      <c r="M53" s="124">
        <f t="shared" si="11"/>
        <v>0</v>
      </c>
      <c r="N53" s="125">
        <f t="shared" si="11"/>
        <v>0</v>
      </c>
      <c r="O53" s="124">
        <f t="shared" si="11"/>
        <v>0</v>
      </c>
      <c r="P53" s="125">
        <f t="shared" si="11"/>
        <v>0</v>
      </c>
      <c r="Q53" s="124">
        <f t="shared" si="11"/>
        <v>0</v>
      </c>
      <c r="R53" s="125">
        <f t="shared" si="11"/>
        <v>0</v>
      </c>
      <c r="S53" s="124">
        <f t="shared" si="11"/>
        <v>0</v>
      </c>
      <c r="T53" s="125">
        <f t="shared" si="11"/>
        <v>0</v>
      </c>
      <c r="U53" s="124">
        <f t="shared" si="11"/>
        <v>0</v>
      </c>
      <c r="V53" s="125">
        <f t="shared" si="11"/>
        <v>0</v>
      </c>
      <c r="W53" s="126">
        <f t="shared" si="11"/>
        <v>0</v>
      </c>
      <c r="X53" s="125">
        <f t="shared" si="11"/>
        <v>0</v>
      </c>
      <c r="Y53" s="124">
        <f t="shared" si="11"/>
        <v>0</v>
      </c>
      <c r="Z53" s="124">
        <f t="shared" si="11"/>
        <v>0</v>
      </c>
      <c r="AA53" s="125">
        <f t="shared" si="11"/>
        <v>0</v>
      </c>
      <c r="AB53" s="124">
        <f t="shared" si="11"/>
        <v>0</v>
      </c>
      <c r="AC53" s="125">
        <f>SUMIF($E2:$E44,"黃",AC2:AC44)*10*12/11</f>
        <v>0</v>
      </c>
      <c r="AD53" s="124">
        <f>SUMIF($E2:$E44,"黃",AD2:AD44)*10*12/11</f>
        <v>0</v>
      </c>
      <c r="AE53" s="125">
        <f t="shared" ref="AE53:AU53" si="12">SUMIF($F2:$F44,"黃",AE2:AE44)*10</f>
        <v>0</v>
      </c>
      <c r="AF53" s="124">
        <f t="shared" si="12"/>
        <v>0</v>
      </c>
      <c r="AG53" s="125">
        <f t="shared" si="12"/>
        <v>0</v>
      </c>
      <c r="AH53" s="124">
        <f t="shared" si="12"/>
        <v>0</v>
      </c>
      <c r="AI53" s="125">
        <f t="shared" si="12"/>
        <v>0</v>
      </c>
      <c r="AJ53" s="124">
        <f t="shared" si="12"/>
        <v>0</v>
      </c>
      <c r="AK53" s="127">
        <f t="shared" si="12"/>
        <v>0</v>
      </c>
      <c r="AL53" s="124">
        <f t="shared" si="12"/>
        <v>0</v>
      </c>
      <c r="AM53" s="125">
        <f t="shared" si="12"/>
        <v>0</v>
      </c>
      <c r="AN53" s="124">
        <f t="shared" si="12"/>
        <v>0</v>
      </c>
      <c r="AO53" s="125">
        <f t="shared" si="12"/>
        <v>0</v>
      </c>
      <c r="AP53" s="124">
        <f t="shared" si="12"/>
        <v>0</v>
      </c>
      <c r="AQ53" s="125">
        <f t="shared" si="12"/>
        <v>0</v>
      </c>
      <c r="AR53" s="124">
        <f t="shared" si="12"/>
        <v>0</v>
      </c>
      <c r="AS53" s="125">
        <f t="shared" si="12"/>
        <v>0</v>
      </c>
      <c r="AT53" s="128">
        <f t="shared" si="12"/>
        <v>0</v>
      </c>
      <c r="AU53" s="125">
        <f t="shared" si="12"/>
        <v>0</v>
      </c>
    </row>
    <row r="54" spans="1:47" s="8" customFormat="1" ht="24" customHeight="1">
      <c r="A54" s="26"/>
      <c r="B54" s="7" t="s">
        <v>4</v>
      </c>
      <c r="C54" s="2"/>
      <c r="D54" s="7"/>
      <c r="E54" s="7"/>
      <c r="F54" s="2"/>
      <c r="G54" s="2"/>
      <c r="H54" s="2"/>
      <c r="I54" s="35">
        <v>850</v>
      </c>
      <c r="J54" s="4">
        <v>960</v>
      </c>
      <c r="K54" s="35">
        <v>1260</v>
      </c>
      <c r="L54" s="4">
        <v>1090</v>
      </c>
      <c r="M54" s="35">
        <v>1280</v>
      </c>
      <c r="N54" s="4">
        <v>540</v>
      </c>
      <c r="O54" s="35">
        <v>460</v>
      </c>
      <c r="P54" s="4">
        <v>1350</v>
      </c>
      <c r="Q54" s="35"/>
      <c r="R54" s="4"/>
      <c r="S54" s="35"/>
      <c r="T54" s="4"/>
      <c r="U54" s="35"/>
      <c r="V54" s="4"/>
      <c r="W54" s="51"/>
      <c r="X54" s="4"/>
      <c r="Y54" s="35"/>
      <c r="Z54" s="4"/>
      <c r="AA54" s="35"/>
      <c r="AB54" s="4"/>
      <c r="AC54" s="35"/>
      <c r="AD54" s="4"/>
      <c r="AE54" s="35"/>
      <c r="AF54" s="4"/>
      <c r="AG54" s="35"/>
      <c r="AH54" s="4">
        <v>910</v>
      </c>
      <c r="AI54" s="35">
        <v>1920</v>
      </c>
      <c r="AJ54" s="4">
        <v>1390</v>
      </c>
      <c r="AK54" s="35">
        <v>1320</v>
      </c>
      <c r="AL54" s="4">
        <v>910</v>
      </c>
      <c r="AM54" s="35">
        <v>430</v>
      </c>
      <c r="AN54" s="4"/>
      <c r="AO54" s="35"/>
      <c r="AP54" s="4"/>
      <c r="AQ54" s="35"/>
      <c r="AR54" s="4"/>
      <c r="AS54" s="35"/>
      <c r="AT54" s="4"/>
      <c r="AU54" s="35"/>
    </row>
    <row r="55" spans="1:47" s="12" customFormat="1" ht="24" customHeight="1">
      <c r="A55" s="28"/>
      <c r="B55" s="11" t="s">
        <v>5</v>
      </c>
      <c r="C55" s="2"/>
      <c r="D55" s="11"/>
      <c r="E55" s="11"/>
      <c r="F55" s="2"/>
      <c r="G55" s="2"/>
      <c r="H55" s="2"/>
      <c r="I55" s="35">
        <v>960</v>
      </c>
      <c r="J55" s="4">
        <v>850</v>
      </c>
      <c r="K55" s="35">
        <v>960</v>
      </c>
      <c r="L55" s="4">
        <v>1140</v>
      </c>
      <c r="M55" s="35">
        <v>1280</v>
      </c>
      <c r="N55" s="4">
        <v>640</v>
      </c>
      <c r="O55" s="35">
        <v>400</v>
      </c>
      <c r="P55" s="4">
        <v>1450</v>
      </c>
      <c r="Q55" s="35"/>
      <c r="R55" s="4"/>
      <c r="S55" s="35"/>
      <c r="T55" s="4"/>
      <c r="U55" s="35"/>
      <c r="V55" s="4"/>
      <c r="W55" s="51"/>
      <c r="X55" s="4"/>
      <c r="Y55" s="35"/>
      <c r="Z55" s="4"/>
      <c r="AA55" s="35"/>
      <c r="AB55" s="4"/>
      <c r="AC55" s="35"/>
      <c r="AD55" s="4"/>
      <c r="AE55" s="35"/>
      <c r="AF55" s="4"/>
      <c r="AG55" s="35"/>
      <c r="AH55" s="4">
        <v>760</v>
      </c>
      <c r="AI55" s="35">
        <v>1500</v>
      </c>
      <c r="AJ55" s="4">
        <v>1150</v>
      </c>
      <c r="AK55" s="35">
        <v>1710</v>
      </c>
      <c r="AL55" s="4">
        <v>730</v>
      </c>
      <c r="AM55" s="35">
        <v>530</v>
      </c>
      <c r="AN55" s="4"/>
      <c r="AO55" s="35"/>
      <c r="AP55" s="4"/>
      <c r="AQ55" s="35"/>
      <c r="AR55" s="4"/>
      <c r="AS55" s="35"/>
      <c r="AT55" s="4"/>
      <c r="AU55" s="35"/>
    </row>
    <row r="56" spans="1:47" s="16" customFormat="1" ht="24" customHeight="1">
      <c r="A56" s="30"/>
      <c r="B56" s="15" t="s">
        <v>24</v>
      </c>
      <c r="C56" s="2"/>
      <c r="D56" s="15"/>
      <c r="E56" s="15"/>
      <c r="F56" s="2"/>
      <c r="G56" s="2"/>
      <c r="H56" s="2"/>
      <c r="I56" s="35">
        <v>990</v>
      </c>
      <c r="J56" s="4">
        <v>850</v>
      </c>
      <c r="K56" s="35">
        <v>1230</v>
      </c>
      <c r="L56" s="4">
        <v>1170</v>
      </c>
      <c r="M56" s="35">
        <v>1270</v>
      </c>
      <c r="N56" s="4">
        <v>490</v>
      </c>
      <c r="O56" s="35">
        <v>490</v>
      </c>
      <c r="P56" s="4">
        <v>1440</v>
      </c>
      <c r="Q56" s="35"/>
      <c r="R56" s="4"/>
      <c r="S56" s="35"/>
      <c r="T56" s="4"/>
      <c r="U56" s="35"/>
      <c r="V56" s="4"/>
      <c r="W56" s="51"/>
      <c r="X56" s="4"/>
      <c r="Y56" s="35"/>
      <c r="Z56" s="4"/>
      <c r="AA56" s="35"/>
      <c r="AB56" s="4"/>
      <c r="AC56" s="35"/>
      <c r="AD56" s="4"/>
      <c r="AE56" s="35"/>
      <c r="AF56" s="4"/>
      <c r="AG56" s="35"/>
      <c r="AH56" s="4">
        <v>700</v>
      </c>
      <c r="AI56" s="35">
        <v>1620</v>
      </c>
      <c r="AJ56" s="4">
        <v>920</v>
      </c>
      <c r="AK56" s="35">
        <v>1360</v>
      </c>
      <c r="AL56" s="4">
        <v>620</v>
      </c>
      <c r="AM56" s="35">
        <v>640</v>
      </c>
      <c r="AN56" s="4"/>
      <c r="AO56" s="35"/>
      <c r="AP56" s="4"/>
      <c r="AQ56" s="35"/>
      <c r="AR56" s="4"/>
      <c r="AS56" s="35"/>
      <c r="AT56" s="4"/>
      <c r="AU56" s="35"/>
    </row>
    <row r="57" spans="1:47" s="19" customFormat="1" ht="24" customHeight="1" thickBot="1">
      <c r="A57" s="32"/>
      <c r="B57" s="21" t="s">
        <v>88</v>
      </c>
      <c r="C57" s="2"/>
      <c r="D57" s="21"/>
      <c r="E57" s="21"/>
      <c r="F57" s="2"/>
      <c r="G57" s="2"/>
      <c r="H57" s="2"/>
      <c r="I57" s="124">
        <v>790</v>
      </c>
      <c r="J57" s="125">
        <v>930</v>
      </c>
      <c r="K57" s="124">
        <v>900</v>
      </c>
      <c r="L57" s="125">
        <v>1060</v>
      </c>
      <c r="M57" s="124">
        <v>1160</v>
      </c>
      <c r="N57" s="125">
        <v>490</v>
      </c>
      <c r="O57" s="124">
        <v>300</v>
      </c>
      <c r="P57" s="125">
        <v>1500</v>
      </c>
      <c r="Q57" s="124"/>
      <c r="R57" s="125"/>
      <c r="S57" s="124"/>
      <c r="T57" s="125"/>
      <c r="U57" s="124"/>
      <c r="V57" s="125"/>
      <c r="W57" s="126"/>
      <c r="X57" s="125"/>
      <c r="Y57" s="124"/>
      <c r="Z57" s="125"/>
      <c r="AA57" s="124"/>
      <c r="AB57" s="125"/>
      <c r="AC57" s="124"/>
      <c r="AD57" s="125"/>
      <c r="AE57" s="124"/>
      <c r="AF57" s="125"/>
      <c r="AG57" s="124"/>
      <c r="AH57" s="125">
        <v>890</v>
      </c>
      <c r="AI57" s="124">
        <v>1880</v>
      </c>
      <c r="AJ57" s="125">
        <v>740</v>
      </c>
      <c r="AK57" s="124">
        <v>1280</v>
      </c>
      <c r="AL57" s="125">
        <v>740</v>
      </c>
      <c r="AM57" s="124">
        <v>520</v>
      </c>
      <c r="AN57" s="125"/>
      <c r="AO57" s="124"/>
      <c r="AP57" s="125"/>
      <c r="AQ57" s="124"/>
      <c r="AR57" s="125"/>
      <c r="AS57" s="124"/>
      <c r="AT57" s="125"/>
      <c r="AU57" s="124"/>
    </row>
    <row r="58" spans="1:47" s="8" customFormat="1" ht="24" customHeight="1" thickTop="1">
      <c r="A58" s="26"/>
      <c r="B58" s="7" t="s">
        <v>3</v>
      </c>
      <c r="C58" s="2"/>
      <c r="D58" s="7"/>
      <c r="E58" s="7"/>
      <c r="F58" s="2"/>
      <c r="G58" s="2"/>
      <c r="H58" s="2"/>
      <c r="I58" s="35"/>
      <c r="J58" s="4">
        <v>200</v>
      </c>
      <c r="K58" s="35">
        <v>200</v>
      </c>
      <c r="L58" s="4">
        <v>200</v>
      </c>
      <c r="M58" s="35">
        <v>200</v>
      </c>
      <c r="N58" s="4">
        <v>150</v>
      </c>
      <c r="O58" s="35">
        <v>200</v>
      </c>
      <c r="P58" s="129">
        <v>200</v>
      </c>
      <c r="Q58" s="35"/>
      <c r="R58" s="4"/>
      <c r="S58" s="35"/>
      <c r="T58" s="4"/>
      <c r="U58" s="35"/>
      <c r="V58" s="4"/>
      <c r="W58" s="51"/>
      <c r="X58" s="4"/>
      <c r="Y58" s="131"/>
      <c r="Z58" s="4"/>
      <c r="AA58" s="131"/>
      <c r="AB58" s="4"/>
      <c r="AC58" s="131"/>
      <c r="AD58" s="4"/>
      <c r="AE58" s="131"/>
      <c r="AF58" s="4"/>
      <c r="AG58" s="131"/>
      <c r="AH58" s="4">
        <v>200</v>
      </c>
      <c r="AI58" s="131">
        <v>200</v>
      </c>
      <c r="AJ58" s="4">
        <v>150</v>
      </c>
      <c r="AK58" s="131">
        <v>150</v>
      </c>
      <c r="AL58" s="4">
        <v>200</v>
      </c>
      <c r="AM58" s="131">
        <v>150</v>
      </c>
      <c r="AN58" s="4"/>
      <c r="AO58" s="131"/>
      <c r="AP58" s="4"/>
      <c r="AQ58" s="131"/>
      <c r="AR58" s="4"/>
      <c r="AS58" s="131"/>
      <c r="AT58" s="4"/>
      <c r="AU58" s="131"/>
    </row>
    <row r="59" spans="1:47" s="12" customFormat="1" ht="24" customHeight="1">
      <c r="A59" s="28"/>
      <c r="B59" s="11" t="s">
        <v>6</v>
      </c>
      <c r="C59" s="2"/>
      <c r="D59" s="11"/>
      <c r="E59" s="11"/>
      <c r="F59" s="2"/>
      <c r="G59" s="2"/>
      <c r="H59" s="2"/>
      <c r="I59" s="35"/>
      <c r="J59" s="4">
        <v>100</v>
      </c>
      <c r="K59" s="35">
        <v>200</v>
      </c>
      <c r="L59" s="4">
        <v>100</v>
      </c>
      <c r="M59" s="35">
        <v>100</v>
      </c>
      <c r="N59" s="4">
        <v>200</v>
      </c>
      <c r="O59" s="35">
        <v>200</v>
      </c>
      <c r="P59" s="4">
        <v>150</v>
      </c>
      <c r="Q59" s="35"/>
      <c r="R59" s="4"/>
      <c r="S59" s="35"/>
      <c r="T59" s="4"/>
      <c r="U59" s="35"/>
      <c r="V59" s="4"/>
      <c r="W59" s="51"/>
      <c r="X59" s="4"/>
      <c r="Y59" s="131"/>
      <c r="Z59" s="4"/>
      <c r="AA59" s="131"/>
      <c r="AB59" s="4"/>
      <c r="AC59" s="131"/>
      <c r="AD59" s="4"/>
      <c r="AE59" s="131"/>
      <c r="AF59" s="4"/>
      <c r="AG59" s="131"/>
      <c r="AH59" s="4">
        <v>150</v>
      </c>
      <c r="AI59" s="131">
        <v>100</v>
      </c>
      <c r="AJ59" s="4">
        <v>200</v>
      </c>
      <c r="AK59" s="131">
        <v>200</v>
      </c>
      <c r="AL59" s="4">
        <v>150</v>
      </c>
      <c r="AM59" s="131">
        <v>200</v>
      </c>
      <c r="AN59" s="4"/>
      <c r="AO59" s="131"/>
      <c r="AP59" s="4"/>
      <c r="AQ59" s="131"/>
      <c r="AR59" s="4"/>
      <c r="AS59" s="131"/>
      <c r="AT59" s="4"/>
      <c r="AU59" s="131"/>
    </row>
    <row r="60" spans="1:47" s="16" customFormat="1" ht="24" customHeight="1">
      <c r="A60" s="30"/>
      <c r="B60" s="15" t="s">
        <v>7</v>
      </c>
      <c r="C60" s="2"/>
      <c r="D60" s="15"/>
      <c r="E60" s="15"/>
      <c r="F60" s="2"/>
      <c r="G60" s="2"/>
      <c r="H60" s="2"/>
      <c r="I60" s="35"/>
      <c r="J60" s="4">
        <v>150</v>
      </c>
      <c r="K60" s="35">
        <v>150</v>
      </c>
      <c r="L60" s="4">
        <v>150</v>
      </c>
      <c r="M60" s="35">
        <v>150</v>
      </c>
      <c r="N60" s="4">
        <v>150</v>
      </c>
      <c r="O60" s="35">
        <v>150</v>
      </c>
      <c r="P60" s="4">
        <v>200</v>
      </c>
      <c r="Q60" s="35"/>
      <c r="R60" s="4"/>
      <c r="S60" s="35"/>
      <c r="T60" s="4"/>
      <c r="U60" s="35"/>
      <c r="V60" s="4"/>
      <c r="W60" s="51"/>
      <c r="X60" s="4"/>
      <c r="Y60" s="131"/>
      <c r="Z60" s="4"/>
      <c r="AA60" s="131"/>
      <c r="AB60" s="4"/>
      <c r="AC60" s="131"/>
      <c r="AD60" s="4"/>
      <c r="AE60" s="131"/>
      <c r="AF60" s="4"/>
      <c r="AG60" s="131"/>
      <c r="AH60" s="4">
        <v>150</v>
      </c>
      <c r="AI60" s="131">
        <v>150</v>
      </c>
      <c r="AJ60" s="4">
        <v>150</v>
      </c>
      <c r="AK60" s="131">
        <v>100</v>
      </c>
      <c r="AL60" s="4">
        <v>100</v>
      </c>
      <c r="AM60" s="131">
        <v>150</v>
      </c>
      <c r="AN60" s="4"/>
      <c r="AO60" s="131"/>
      <c r="AP60" s="4"/>
      <c r="AQ60" s="131"/>
      <c r="AR60" s="4"/>
      <c r="AS60" s="131"/>
      <c r="AT60" s="4"/>
      <c r="AU60" s="131"/>
    </row>
    <row r="61" spans="1:47" s="19" customFormat="1" ht="24" customHeight="1" thickBot="1">
      <c r="A61" s="32"/>
      <c r="B61" s="21" t="s">
        <v>8</v>
      </c>
      <c r="C61" s="2"/>
      <c r="D61" s="21"/>
      <c r="E61" s="21"/>
      <c r="F61" s="2"/>
      <c r="G61" s="2"/>
      <c r="H61" s="2"/>
      <c r="I61" s="124"/>
      <c r="J61" s="125">
        <v>150</v>
      </c>
      <c r="K61" s="124">
        <v>100</v>
      </c>
      <c r="L61" s="125">
        <v>150</v>
      </c>
      <c r="M61" s="124">
        <v>100</v>
      </c>
      <c r="N61" s="125">
        <v>100</v>
      </c>
      <c r="O61" s="124">
        <v>200</v>
      </c>
      <c r="P61" s="125">
        <v>200</v>
      </c>
      <c r="Q61" s="124"/>
      <c r="R61" s="125"/>
      <c r="S61" s="124"/>
      <c r="T61" s="125"/>
      <c r="U61" s="124"/>
      <c r="V61" s="125"/>
      <c r="W61" s="126"/>
      <c r="X61" s="125"/>
      <c r="Y61" s="124"/>
      <c r="Z61" s="125"/>
      <c r="AA61" s="124"/>
      <c r="AB61" s="125"/>
      <c r="AC61" s="124"/>
      <c r="AD61" s="125"/>
      <c r="AE61" s="124"/>
      <c r="AF61" s="125"/>
      <c r="AG61" s="124"/>
      <c r="AH61" s="125">
        <v>150</v>
      </c>
      <c r="AI61" s="124">
        <v>150</v>
      </c>
      <c r="AJ61" s="125">
        <v>150</v>
      </c>
      <c r="AK61" s="124">
        <v>150</v>
      </c>
      <c r="AL61" s="125">
        <v>50</v>
      </c>
      <c r="AM61" s="124">
        <v>100</v>
      </c>
      <c r="AN61" s="125"/>
      <c r="AO61" s="124"/>
      <c r="AP61" s="125"/>
      <c r="AQ61" s="124"/>
      <c r="AR61" s="125"/>
      <c r="AS61" s="124"/>
      <c r="AT61" s="125"/>
      <c r="AU61" s="124"/>
    </row>
    <row r="62" spans="1:47" s="10" customFormat="1" ht="24" customHeight="1" thickTop="1">
      <c r="A62" s="27"/>
      <c r="B62" s="88" t="s">
        <v>236</v>
      </c>
      <c r="C62" s="89"/>
      <c r="D62" s="9"/>
      <c r="E62" s="9"/>
      <c r="F62" s="53"/>
      <c r="G62" s="53"/>
      <c r="H62" s="53"/>
      <c r="I62" s="54">
        <f>SUM(I50,I54,I58)</f>
        <v>850</v>
      </c>
      <c r="J62" s="9">
        <f t="shared" ref="J62:AC65" si="13">SUM(J50,J54,J58)</f>
        <v>1160</v>
      </c>
      <c r="K62" s="54">
        <f t="shared" si="13"/>
        <v>1460</v>
      </c>
      <c r="L62" s="9">
        <f t="shared" si="13"/>
        <v>1290</v>
      </c>
      <c r="M62" s="54">
        <f t="shared" si="13"/>
        <v>1480</v>
      </c>
      <c r="N62" s="9">
        <f t="shared" si="13"/>
        <v>690</v>
      </c>
      <c r="O62" s="54">
        <f t="shared" si="13"/>
        <v>660</v>
      </c>
      <c r="P62" s="9">
        <f t="shared" si="13"/>
        <v>1550</v>
      </c>
      <c r="Q62" s="54">
        <f t="shared" si="13"/>
        <v>0</v>
      </c>
      <c r="R62" s="9">
        <f t="shared" si="13"/>
        <v>0</v>
      </c>
      <c r="S62" s="54">
        <f t="shared" si="13"/>
        <v>0</v>
      </c>
      <c r="T62" s="9">
        <f t="shared" si="13"/>
        <v>0</v>
      </c>
      <c r="U62" s="54">
        <f t="shared" si="13"/>
        <v>0</v>
      </c>
      <c r="V62" s="9">
        <f t="shared" si="13"/>
        <v>0</v>
      </c>
      <c r="W62" s="55">
        <f t="shared" si="13"/>
        <v>0</v>
      </c>
      <c r="X62" s="9">
        <f t="shared" si="13"/>
        <v>0</v>
      </c>
      <c r="Y62" s="54">
        <f t="shared" si="13"/>
        <v>0</v>
      </c>
      <c r="Z62" s="9">
        <f t="shared" ref="Z62:AA62" si="14">SUM(Z50,Z54,Z58)</f>
        <v>0</v>
      </c>
      <c r="AA62" s="54">
        <f t="shared" si="14"/>
        <v>0</v>
      </c>
      <c r="AB62" s="9">
        <f t="shared" si="13"/>
        <v>0</v>
      </c>
      <c r="AC62" s="54">
        <f t="shared" si="13"/>
        <v>0</v>
      </c>
      <c r="AD62" s="9">
        <f t="shared" ref="AD62:AT62" si="15">SUM(AD50,AD54,AD58)</f>
        <v>0</v>
      </c>
      <c r="AE62" s="54">
        <f t="shared" si="15"/>
        <v>0</v>
      </c>
      <c r="AF62" s="9">
        <f t="shared" si="15"/>
        <v>0</v>
      </c>
      <c r="AG62" s="54">
        <f t="shared" si="15"/>
        <v>0</v>
      </c>
      <c r="AH62" s="9">
        <f t="shared" si="15"/>
        <v>1110</v>
      </c>
      <c r="AI62" s="54">
        <f t="shared" si="15"/>
        <v>2120</v>
      </c>
      <c r="AJ62" s="9">
        <f t="shared" si="15"/>
        <v>1540</v>
      </c>
      <c r="AK62" s="54">
        <f t="shared" si="15"/>
        <v>1470</v>
      </c>
      <c r="AL62" s="9">
        <f t="shared" si="15"/>
        <v>1110</v>
      </c>
      <c r="AM62" s="54">
        <f t="shared" si="15"/>
        <v>580</v>
      </c>
      <c r="AN62" s="9">
        <f t="shared" si="15"/>
        <v>0</v>
      </c>
      <c r="AO62" s="54">
        <f t="shared" si="15"/>
        <v>0</v>
      </c>
      <c r="AP62" s="9">
        <f t="shared" si="15"/>
        <v>0</v>
      </c>
      <c r="AQ62" s="54">
        <f t="shared" si="15"/>
        <v>0</v>
      </c>
      <c r="AR62" s="9">
        <f t="shared" si="15"/>
        <v>0</v>
      </c>
      <c r="AS62" s="54">
        <f t="shared" si="15"/>
        <v>0</v>
      </c>
      <c r="AT62" s="9">
        <f t="shared" si="15"/>
        <v>0</v>
      </c>
      <c r="AU62" s="54">
        <f t="shared" ref="AU62" si="16">SUM(AU50,AU54,AU58)</f>
        <v>0</v>
      </c>
    </row>
    <row r="63" spans="1:47" s="14" customFormat="1" ht="24" customHeight="1">
      <c r="A63" s="29"/>
      <c r="B63" s="90" t="s">
        <v>65</v>
      </c>
      <c r="C63" s="91"/>
      <c r="D63" s="13"/>
      <c r="E63" s="13"/>
      <c r="F63" s="56"/>
      <c r="G63" s="56"/>
      <c r="H63" s="56"/>
      <c r="I63" s="57">
        <f>SUM(I51,I55,I59)</f>
        <v>960</v>
      </c>
      <c r="J63" s="13">
        <f t="shared" ref="J63:X63" si="17">SUM(J51,J55,J59)</f>
        <v>950</v>
      </c>
      <c r="K63" s="57">
        <f t="shared" si="17"/>
        <v>1160</v>
      </c>
      <c r="L63" s="13">
        <f t="shared" si="17"/>
        <v>1240</v>
      </c>
      <c r="M63" s="57">
        <f t="shared" si="17"/>
        <v>1380</v>
      </c>
      <c r="N63" s="13">
        <f t="shared" si="17"/>
        <v>840</v>
      </c>
      <c r="O63" s="57">
        <f t="shared" si="17"/>
        <v>600</v>
      </c>
      <c r="P63" s="13">
        <f t="shared" si="17"/>
        <v>1600</v>
      </c>
      <c r="Q63" s="57">
        <f t="shared" si="17"/>
        <v>0</v>
      </c>
      <c r="R63" s="13">
        <f t="shared" si="17"/>
        <v>0</v>
      </c>
      <c r="S63" s="57">
        <f t="shared" si="17"/>
        <v>0</v>
      </c>
      <c r="T63" s="13">
        <f t="shared" si="17"/>
        <v>0</v>
      </c>
      <c r="U63" s="57">
        <f t="shared" si="17"/>
        <v>0</v>
      </c>
      <c r="V63" s="13">
        <f t="shared" si="17"/>
        <v>0</v>
      </c>
      <c r="W63" s="58">
        <f t="shared" si="17"/>
        <v>0</v>
      </c>
      <c r="X63" s="13">
        <f t="shared" si="17"/>
        <v>0</v>
      </c>
      <c r="Y63" s="57">
        <f t="shared" si="13"/>
        <v>0</v>
      </c>
      <c r="Z63" s="13">
        <f t="shared" ref="Z63:AA63" si="18">SUM(Z51,Z55,Z59)</f>
        <v>0</v>
      </c>
      <c r="AA63" s="57">
        <f t="shared" si="18"/>
        <v>0</v>
      </c>
      <c r="AB63" s="13">
        <f t="shared" si="13"/>
        <v>0</v>
      </c>
      <c r="AC63" s="57">
        <f t="shared" si="13"/>
        <v>0</v>
      </c>
      <c r="AD63" s="13">
        <f t="shared" ref="AD63:AT63" si="19">SUM(AD51,AD55,AD59)</f>
        <v>0</v>
      </c>
      <c r="AE63" s="57">
        <f t="shared" si="19"/>
        <v>0</v>
      </c>
      <c r="AF63" s="13">
        <f t="shared" si="19"/>
        <v>0</v>
      </c>
      <c r="AG63" s="57">
        <f t="shared" si="19"/>
        <v>0</v>
      </c>
      <c r="AH63" s="13">
        <f t="shared" si="19"/>
        <v>910</v>
      </c>
      <c r="AI63" s="57">
        <f t="shared" si="19"/>
        <v>1600</v>
      </c>
      <c r="AJ63" s="13">
        <f t="shared" si="19"/>
        <v>1350</v>
      </c>
      <c r="AK63" s="57">
        <f t="shared" si="19"/>
        <v>1910</v>
      </c>
      <c r="AL63" s="13">
        <f t="shared" si="19"/>
        <v>880</v>
      </c>
      <c r="AM63" s="57">
        <f t="shared" si="19"/>
        <v>730</v>
      </c>
      <c r="AN63" s="13">
        <f t="shared" si="19"/>
        <v>0</v>
      </c>
      <c r="AO63" s="57">
        <f t="shared" si="19"/>
        <v>0</v>
      </c>
      <c r="AP63" s="13">
        <f t="shared" si="19"/>
        <v>0</v>
      </c>
      <c r="AQ63" s="57">
        <f t="shared" si="19"/>
        <v>0</v>
      </c>
      <c r="AR63" s="13">
        <f t="shared" si="19"/>
        <v>0</v>
      </c>
      <c r="AS63" s="57">
        <f t="shared" si="19"/>
        <v>0</v>
      </c>
      <c r="AT63" s="13">
        <f t="shared" si="19"/>
        <v>0</v>
      </c>
      <c r="AU63" s="57">
        <f t="shared" ref="AU63" si="20">SUM(AU51,AU55,AU59)</f>
        <v>0</v>
      </c>
    </row>
    <row r="64" spans="1:47" s="18" customFormat="1" ht="24" customHeight="1">
      <c r="A64" s="31"/>
      <c r="B64" s="92" t="s">
        <v>235</v>
      </c>
      <c r="C64" s="93"/>
      <c r="D64" s="17"/>
      <c r="E64" s="17"/>
      <c r="F64" s="59"/>
      <c r="G64" s="59"/>
      <c r="H64" s="59"/>
      <c r="I64" s="60">
        <f>SUM(I52,I56,I60)</f>
        <v>990</v>
      </c>
      <c r="J64" s="17">
        <f t="shared" si="13"/>
        <v>1000</v>
      </c>
      <c r="K64" s="60">
        <f t="shared" si="13"/>
        <v>1380</v>
      </c>
      <c r="L64" s="17">
        <f t="shared" si="13"/>
        <v>1320</v>
      </c>
      <c r="M64" s="60">
        <f t="shared" si="13"/>
        <v>1420</v>
      </c>
      <c r="N64" s="17">
        <f t="shared" si="13"/>
        <v>640</v>
      </c>
      <c r="O64" s="60">
        <f t="shared" si="13"/>
        <v>640</v>
      </c>
      <c r="P64" s="17">
        <f t="shared" si="13"/>
        <v>1640</v>
      </c>
      <c r="Q64" s="60">
        <f t="shared" si="13"/>
        <v>0</v>
      </c>
      <c r="R64" s="17">
        <f t="shared" si="13"/>
        <v>0</v>
      </c>
      <c r="S64" s="60">
        <f t="shared" si="13"/>
        <v>0</v>
      </c>
      <c r="T64" s="17">
        <f t="shared" si="13"/>
        <v>0</v>
      </c>
      <c r="U64" s="60">
        <f t="shared" si="13"/>
        <v>0</v>
      </c>
      <c r="V64" s="17">
        <f t="shared" si="13"/>
        <v>0</v>
      </c>
      <c r="W64" s="61">
        <f t="shared" si="13"/>
        <v>0</v>
      </c>
      <c r="X64" s="17">
        <f t="shared" si="13"/>
        <v>0</v>
      </c>
      <c r="Y64" s="60">
        <f t="shared" si="13"/>
        <v>0</v>
      </c>
      <c r="Z64" s="17">
        <f t="shared" ref="Z64:AA64" si="21">SUM(Z52,Z56,Z60)</f>
        <v>0</v>
      </c>
      <c r="AA64" s="60">
        <f t="shared" si="21"/>
        <v>0</v>
      </c>
      <c r="AB64" s="17">
        <f t="shared" si="13"/>
        <v>0</v>
      </c>
      <c r="AC64" s="60">
        <f t="shared" si="13"/>
        <v>0</v>
      </c>
      <c r="AD64" s="17">
        <f t="shared" ref="AD64:AT64" si="22">SUM(AD52,AD56,AD60)</f>
        <v>0</v>
      </c>
      <c r="AE64" s="60">
        <f t="shared" si="22"/>
        <v>0</v>
      </c>
      <c r="AF64" s="17">
        <f t="shared" si="22"/>
        <v>0</v>
      </c>
      <c r="AG64" s="60">
        <f t="shared" si="22"/>
        <v>0</v>
      </c>
      <c r="AH64" s="17">
        <f t="shared" si="22"/>
        <v>850</v>
      </c>
      <c r="AI64" s="60">
        <f t="shared" si="22"/>
        <v>1770</v>
      </c>
      <c r="AJ64" s="17">
        <f t="shared" si="22"/>
        <v>1070</v>
      </c>
      <c r="AK64" s="60">
        <f t="shared" si="22"/>
        <v>1460</v>
      </c>
      <c r="AL64" s="17">
        <f t="shared" si="22"/>
        <v>720</v>
      </c>
      <c r="AM64" s="60">
        <f t="shared" si="22"/>
        <v>790</v>
      </c>
      <c r="AN64" s="17">
        <f t="shared" si="22"/>
        <v>0</v>
      </c>
      <c r="AO64" s="60">
        <f t="shared" si="22"/>
        <v>0</v>
      </c>
      <c r="AP64" s="17">
        <f t="shared" si="22"/>
        <v>0</v>
      </c>
      <c r="AQ64" s="60">
        <f t="shared" si="22"/>
        <v>0</v>
      </c>
      <c r="AR64" s="17">
        <f t="shared" si="22"/>
        <v>0</v>
      </c>
      <c r="AS64" s="60">
        <f t="shared" si="22"/>
        <v>0</v>
      </c>
      <c r="AT64" s="17">
        <f t="shared" si="22"/>
        <v>0</v>
      </c>
      <c r="AU64" s="60">
        <f t="shared" ref="AU64" si="23">SUM(AU52,AU56,AU60)</f>
        <v>0</v>
      </c>
    </row>
    <row r="65" spans="1:47" s="20" customFormat="1" ht="24" customHeight="1" thickBot="1">
      <c r="A65" s="33"/>
      <c r="B65" s="94" t="s">
        <v>237</v>
      </c>
      <c r="C65" s="95"/>
      <c r="D65" s="62"/>
      <c r="E65" s="62"/>
      <c r="F65" s="63"/>
      <c r="G65" s="63"/>
      <c r="H65" s="63"/>
      <c r="I65" s="64">
        <f>SUM(I53,I57,I61)</f>
        <v>790</v>
      </c>
      <c r="J65" s="62">
        <f t="shared" si="13"/>
        <v>1080</v>
      </c>
      <c r="K65" s="64">
        <f t="shared" si="13"/>
        <v>1000</v>
      </c>
      <c r="L65" s="62">
        <f t="shared" si="13"/>
        <v>1210</v>
      </c>
      <c r="M65" s="64">
        <f t="shared" si="13"/>
        <v>1260</v>
      </c>
      <c r="N65" s="62">
        <f t="shared" si="13"/>
        <v>590</v>
      </c>
      <c r="O65" s="64">
        <f t="shared" si="13"/>
        <v>500</v>
      </c>
      <c r="P65" s="62">
        <f t="shared" si="13"/>
        <v>1700</v>
      </c>
      <c r="Q65" s="64">
        <f t="shared" si="13"/>
        <v>0</v>
      </c>
      <c r="R65" s="62">
        <f t="shared" si="13"/>
        <v>0</v>
      </c>
      <c r="S65" s="64">
        <f t="shared" si="13"/>
        <v>0</v>
      </c>
      <c r="T65" s="62">
        <f t="shared" si="13"/>
        <v>0</v>
      </c>
      <c r="U65" s="64">
        <f t="shared" si="13"/>
        <v>0</v>
      </c>
      <c r="V65" s="62">
        <f t="shared" si="13"/>
        <v>0</v>
      </c>
      <c r="W65" s="65">
        <f t="shared" si="13"/>
        <v>0</v>
      </c>
      <c r="X65" s="62">
        <f t="shared" si="13"/>
        <v>0</v>
      </c>
      <c r="Y65" s="64">
        <f t="shared" si="13"/>
        <v>0</v>
      </c>
      <c r="Z65" s="62">
        <f t="shared" ref="Z65:AA65" si="24">SUM(Z53,Z57,Z61)</f>
        <v>0</v>
      </c>
      <c r="AA65" s="64">
        <f t="shared" si="24"/>
        <v>0</v>
      </c>
      <c r="AB65" s="62">
        <f t="shared" si="13"/>
        <v>0</v>
      </c>
      <c r="AC65" s="64">
        <f t="shared" si="13"/>
        <v>0</v>
      </c>
      <c r="AD65" s="62">
        <f t="shared" ref="AD65:AT65" si="25">SUM(AD53,AD57,AD61)</f>
        <v>0</v>
      </c>
      <c r="AE65" s="64">
        <f t="shared" si="25"/>
        <v>0</v>
      </c>
      <c r="AF65" s="62">
        <f t="shared" si="25"/>
        <v>0</v>
      </c>
      <c r="AG65" s="64">
        <f t="shared" si="25"/>
        <v>0</v>
      </c>
      <c r="AH65" s="62">
        <f t="shared" si="25"/>
        <v>1040</v>
      </c>
      <c r="AI65" s="64">
        <f t="shared" si="25"/>
        <v>2030</v>
      </c>
      <c r="AJ65" s="62">
        <f t="shared" si="25"/>
        <v>890</v>
      </c>
      <c r="AK65" s="64">
        <f t="shared" si="25"/>
        <v>1430</v>
      </c>
      <c r="AL65" s="62">
        <f t="shared" si="25"/>
        <v>790</v>
      </c>
      <c r="AM65" s="64">
        <f t="shared" si="25"/>
        <v>620</v>
      </c>
      <c r="AN65" s="62">
        <f t="shared" si="25"/>
        <v>0</v>
      </c>
      <c r="AO65" s="64">
        <f t="shared" si="25"/>
        <v>0</v>
      </c>
      <c r="AP65" s="62">
        <f t="shared" si="25"/>
        <v>0</v>
      </c>
      <c r="AQ65" s="64">
        <f t="shared" si="25"/>
        <v>0</v>
      </c>
      <c r="AR65" s="62">
        <f t="shared" si="25"/>
        <v>0</v>
      </c>
      <c r="AS65" s="64">
        <f t="shared" si="25"/>
        <v>0</v>
      </c>
      <c r="AT65" s="62">
        <f t="shared" si="25"/>
        <v>0</v>
      </c>
      <c r="AU65" s="64">
        <f t="shared" ref="AU65" si="26">SUM(AU53,AU57,AU61)</f>
        <v>0</v>
      </c>
    </row>
    <row r="67" spans="1:47" s="76" customFormat="1">
      <c r="L67" s="201"/>
      <c r="O67" s="201"/>
    </row>
    <row r="68" spans="1:47">
      <c r="I68" s="182" t="s">
        <v>248</v>
      </c>
      <c r="J68" s="184" t="s">
        <v>249</v>
      </c>
      <c r="K68" s="184" t="s">
        <v>249</v>
      </c>
      <c r="L68" s="182" t="s">
        <v>248</v>
      </c>
      <c r="M68" s="184" t="s">
        <v>249</v>
      </c>
      <c r="N68" s="181" t="s">
        <v>250</v>
      </c>
      <c r="O68" s="184" t="s">
        <v>249</v>
      </c>
      <c r="P68" s="183" t="s">
        <v>251</v>
      </c>
      <c r="Q68" s="201"/>
      <c r="R68" s="201"/>
      <c r="S68" s="202"/>
      <c r="T68" s="201"/>
      <c r="U68" s="201"/>
      <c r="V68" s="201"/>
      <c r="W68" s="202"/>
      <c r="X68" s="201"/>
      <c r="Y68" s="201"/>
      <c r="Z68" s="203"/>
      <c r="AA68" s="202"/>
      <c r="AB68" s="202"/>
      <c r="AC68" s="201"/>
      <c r="AD68" s="201"/>
      <c r="AE68" s="201"/>
      <c r="AF68" s="201"/>
      <c r="AG68" s="201"/>
      <c r="AH68" s="184" t="s">
        <v>249</v>
      </c>
      <c r="AI68" s="184" t="s">
        <v>249</v>
      </c>
      <c r="AJ68" s="184" t="s">
        <v>249</v>
      </c>
      <c r="AK68" s="181" t="s">
        <v>250</v>
      </c>
      <c r="AL68" s="184" t="s">
        <v>249</v>
      </c>
      <c r="AM68" s="182" t="s">
        <v>248</v>
      </c>
      <c r="AN68" s="202"/>
      <c r="AO68" s="201"/>
      <c r="AP68" s="201"/>
      <c r="AQ68" s="201"/>
      <c r="AR68" s="201"/>
      <c r="AS68" s="201"/>
    </row>
    <row r="69" spans="1:47">
      <c r="J69" s="201"/>
      <c r="K69" s="203"/>
      <c r="L69" s="201"/>
      <c r="M69" s="203"/>
      <c r="N69" s="203"/>
      <c r="O69" s="201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</row>
    <row r="71" spans="1:47">
      <c r="O71" t="s">
        <v>252</v>
      </c>
    </row>
    <row r="72" spans="1:47">
      <c r="K72" s="184" t="s">
        <v>249</v>
      </c>
      <c r="L72">
        <f>COUNTIF(I68:AU68,"紅")</f>
        <v>8</v>
      </c>
      <c r="M72">
        <f>COUNTIF(I69:AV69,"紅")</f>
        <v>0</v>
      </c>
      <c r="O72">
        <f>+L72+M72</f>
        <v>8</v>
      </c>
    </row>
    <row r="73" spans="1:47">
      <c r="K73" s="181" t="s">
        <v>250</v>
      </c>
      <c r="L73">
        <f>COUNTIF(I68:AU68,"藍")</f>
        <v>2</v>
      </c>
      <c r="M73">
        <f>COUNTIF(I69:AV69,"藍")</f>
        <v>0</v>
      </c>
      <c r="O73">
        <f>+L73+M73</f>
        <v>2</v>
      </c>
    </row>
    <row r="74" spans="1:47">
      <c r="K74" s="182" t="s">
        <v>248</v>
      </c>
      <c r="L74">
        <f>COUNTIF(I68:AU68,"綠")</f>
        <v>3</v>
      </c>
      <c r="M74">
        <f>COUNTIF(I69:AV69,"綠")</f>
        <v>0</v>
      </c>
      <c r="O74">
        <f>+L74+M74</f>
        <v>3</v>
      </c>
    </row>
    <row r="75" spans="1:47">
      <c r="K75" s="183" t="s">
        <v>251</v>
      </c>
      <c r="L75">
        <f>COUNTIF(I68:AU68,"黃")</f>
        <v>1</v>
      </c>
      <c r="M75">
        <f>COUNTIF(I69:AV69,"黃")</f>
        <v>0</v>
      </c>
      <c r="O75">
        <f>+L75+M75</f>
        <v>1</v>
      </c>
    </row>
    <row r="76" spans="1:47">
      <c r="B76" s="180"/>
    </row>
  </sheetData>
  <autoFilter ref="A1:AU46" xr:uid="{00000000-0009-0000-0000-000000000000}"/>
  <mergeCells count="1">
    <mergeCell ref="B48:H48"/>
  </mergeCells>
  <phoneticPr fontId="2" type="noConversion"/>
  <pageMargins left="0.94488188976377963" right="0.74803149606299213" top="0.98425196850393704" bottom="0.74803149606299213" header="0.51181102362204722" footer="0.51181102362204722"/>
  <pageSetup paperSize="9" scale="46" fitToWidth="0" orientation="portrait" horizontalDpi="4294967293" r:id="rId1"/>
  <headerFooter alignWithMargins="0">
    <oddHeader>&amp;C&amp;"新細明體,粗體"&amp;16&amp;U&amp;A</oddHeader>
  </headerFooter>
  <ignoredErrors>
    <ignoredError sqref="G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33"/>
  <sheetViews>
    <sheetView zoomScale="106" zoomScaleNormal="106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C8" sqref="C8:C10"/>
    </sheetView>
  </sheetViews>
  <sheetFormatPr defaultColWidth="9" defaultRowHeight="16.2"/>
  <cols>
    <col min="1" max="1" width="4.6640625" style="145" customWidth="1"/>
    <col min="2" max="2" width="7.5546875" style="145" customWidth="1"/>
    <col min="3" max="3" width="4.6640625" style="160" customWidth="1"/>
    <col min="4" max="4" width="6.109375" style="160" customWidth="1"/>
    <col min="5" max="14" width="6.6640625" style="145" customWidth="1"/>
    <col min="15" max="15" width="7.5546875" style="145" customWidth="1"/>
    <col min="16" max="16" width="6.6640625" style="145" customWidth="1"/>
    <col min="17" max="18" width="9.33203125" style="145" customWidth="1"/>
    <col min="19" max="19" width="4.6640625" style="230" customWidth="1"/>
    <col min="20" max="20" width="9" style="145"/>
    <col min="21" max="21" width="11.21875" style="145" bestFit="1" customWidth="1"/>
    <col min="22" max="16384" width="9" style="145"/>
  </cols>
  <sheetData>
    <row r="1" spans="1:21" ht="90" customHeight="1" thickTop="1" thickBot="1">
      <c r="A1" s="141" t="s">
        <v>0</v>
      </c>
      <c r="B1" s="142" t="s">
        <v>1</v>
      </c>
      <c r="C1" s="142" t="s">
        <v>2</v>
      </c>
      <c r="D1" s="143" t="s">
        <v>147</v>
      </c>
      <c r="E1" s="143" t="s">
        <v>234</v>
      </c>
      <c r="F1" s="143" t="s">
        <v>148</v>
      </c>
      <c r="G1" s="143" t="s">
        <v>149</v>
      </c>
      <c r="H1" s="143" t="s">
        <v>150</v>
      </c>
      <c r="I1" s="143" t="s">
        <v>16</v>
      </c>
      <c r="J1" s="143" t="s">
        <v>19</v>
      </c>
      <c r="K1" s="143" t="s">
        <v>17</v>
      </c>
      <c r="L1" s="143" t="s">
        <v>20</v>
      </c>
      <c r="M1" s="143" t="s">
        <v>18</v>
      </c>
      <c r="N1" s="143" t="s">
        <v>21</v>
      </c>
      <c r="O1" s="143" t="s">
        <v>238</v>
      </c>
      <c r="P1" s="144" t="s">
        <v>151</v>
      </c>
      <c r="Q1" s="200" t="s">
        <v>265</v>
      </c>
      <c r="R1" s="200" t="s">
        <v>264</v>
      </c>
      <c r="S1" s="225" t="s">
        <v>152</v>
      </c>
    </row>
    <row r="2" spans="1:21" ht="20.100000000000001" customHeight="1" thickTop="1">
      <c r="A2" s="232">
        <v>1</v>
      </c>
      <c r="B2" s="235" t="str">
        <f>火花營進度記錄!B2</f>
        <v>XXX</v>
      </c>
      <c r="C2" s="238" t="str">
        <f>火花營進度記錄!C2</f>
        <v>S1a</v>
      </c>
      <c r="D2" s="204" t="s">
        <v>146</v>
      </c>
      <c r="E2" s="147">
        <f>IF(ISBLANK(火花營進度記錄!I2),"未過關",火花營進度記錄!I2)</f>
        <v>44114</v>
      </c>
      <c r="F2" s="147">
        <f>IF(ISBLANK(火花營進度記錄!R2),"未過關",火花營進度記錄!R2)</f>
        <v>44303</v>
      </c>
      <c r="G2" s="147">
        <f>IF(ISBLANK(火花營進度記錄!W2),"未過關",火花營進度記錄!W2)</f>
        <v>44303</v>
      </c>
      <c r="H2" s="147">
        <f>IF(ISBLANK(火花營進度記錄!AB2),"未過關",火花營進度記錄!AB2)</f>
        <v>44205</v>
      </c>
      <c r="I2" s="147">
        <f>IF(ISBLANK(火花營進度記錄!AG2),"未過關",火花營進度記錄!AG2)</f>
        <v>44233</v>
      </c>
      <c r="J2" s="147" t="str">
        <f>IF(ISBLANK(火花營進度記錄!AL2),"未過關",火花營進度記錄!AL2)</f>
        <v>未過關</v>
      </c>
      <c r="K2" s="147">
        <f>IF(ISBLANK(火花營進度記錄!AQ2),"未過關",火花營進度記錄!AQ2)</f>
        <v>44275</v>
      </c>
      <c r="L2" s="147" t="str">
        <f>IF(ISBLANK(火花營進度記錄!AV2),"未過關",火花營進度記錄!AV2)</f>
        <v>未過關</v>
      </c>
      <c r="M2" s="147" t="str">
        <f>IF(ISBLANK(火花營進度記錄!BA2),"未過關",火花營進度記錄!BA2)</f>
        <v>未過關</v>
      </c>
      <c r="N2" s="147" t="str">
        <f>IF(ISBLANK(火花營進度記錄!BF2),"未過關",火花營進度記錄!BF2)</f>
        <v>未過關</v>
      </c>
      <c r="O2" s="147" t="str">
        <f>IF(ISBLANK(火花營進度記錄!BH2),"未過關",火花營進度記錄!BH2)</f>
        <v>未過關</v>
      </c>
      <c r="P2" s="162" t="str">
        <f>IF(ISBLANK(火花營進度記錄!CD2),"未過關",火花營進度記錄!CD2)</f>
        <v>未過關</v>
      </c>
      <c r="Q2" s="167" t="s">
        <v>241</v>
      </c>
      <c r="R2" s="163"/>
      <c r="S2" s="226">
        <f>火花營進度記錄!IL2</f>
        <v>15</v>
      </c>
      <c r="U2" s="199"/>
    </row>
    <row r="3" spans="1:21" ht="20.100000000000001" customHeight="1">
      <c r="A3" s="233"/>
      <c r="B3" s="236"/>
      <c r="C3" s="239"/>
      <c r="D3" s="205" t="s">
        <v>153</v>
      </c>
      <c r="E3" s="149"/>
      <c r="F3" s="150" t="str">
        <f>IF(ISBLANK(火花營進度記錄!CO2),"未過關",火花營進度記錄!CO2)</f>
        <v>未過關</v>
      </c>
      <c r="G3" s="150" t="str">
        <f>IF(ISBLANK(火花營進度記錄!CT2),"未過關",火花營進度記錄!CT2)</f>
        <v>未過關</v>
      </c>
      <c r="H3" s="150" t="str">
        <f>IF(ISBLANK(火花營進度記錄!CY2),"未過關",火花營進度記錄!CY2)</f>
        <v>未過關</v>
      </c>
      <c r="I3" s="150" t="str">
        <f>IF(ISBLANK(火花營進度記錄!DD2),"未過關",火花營進度記錄!DD2)</f>
        <v>未過關</v>
      </c>
      <c r="J3" s="150" t="str">
        <f>IF(ISBLANK(火花營進度記錄!DI2),"未過關",火花營進度記錄!DI2)</f>
        <v>未過關</v>
      </c>
      <c r="K3" s="150" t="str">
        <f>IF(ISBLANK(火花營進度記錄!DN2),"未過關",火花營進度記錄!DN2)</f>
        <v>未過關</v>
      </c>
      <c r="L3" s="150" t="str">
        <f>IF(ISBLANK(火花營進度記錄!DS2),"未過關",火花營進度記錄!DS2)</f>
        <v>未過關</v>
      </c>
      <c r="M3" s="150" t="str">
        <f>IF(ISBLANK(火花營進度記錄!DX2),"未過關",火花營進度記錄!DX2)</f>
        <v>未過關</v>
      </c>
      <c r="N3" s="150" t="str">
        <f>IF(ISBLANK(火花營進度記錄!EC2),"未過關",火花營進度記錄!EC2)</f>
        <v>未過關</v>
      </c>
      <c r="O3" s="150" t="str">
        <f>IF(ISBLANK(火花營進度記錄!EE2),"未過關",火花營進度記錄!EE2)</f>
        <v>未過關</v>
      </c>
      <c r="P3" s="151" t="str">
        <f>IF(ISBLANK(火花營進度記錄!FE2),"未過關",火花營進度記錄!FE2)</f>
        <v>未過關</v>
      </c>
      <c r="Q3" s="152"/>
      <c r="R3" s="152"/>
      <c r="S3" s="227">
        <f>火花營進度記錄!IM2</f>
        <v>49</v>
      </c>
      <c r="U3" s="198"/>
    </row>
    <row r="4" spans="1:21" ht="20.100000000000001" customHeight="1" thickBot="1">
      <c r="A4" s="234"/>
      <c r="B4" s="237"/>
      <c r="C4" s="240"/>
      <c r="D4" s="206" t="s">
        <v>156</v>
      </c>
      <c r="E4" s="154"/>
      <c r="F4" s="150" t="str">
        <f>IF(ISBLANK(火花營進度記錄!FO2),"未過關",火花營進度記錄!FO2)</f>
        <v>未過關</v>
      </c>
      <c r="G4" s="150" t="str">
        <f>IF(ISBLANK(火花營進度記錄!FT2),"未過關",火花營進度記錄!FT2)</f>
        <v>未過關</v>
      </c>
      <c r="H4" s="150" t="str">
        <f>IF(ISBLANK(火花營進度記錄!FY2),"未過關",火花營進度記錄!FY2)</f>
        <v>未過關</v>
      </c>
      <c r="I4" s="150" t="str">
        <f>IF(ISBLANK(火花營進度記錄!GD2),"未過關",火花營進度記錄!GD2)</f>
        <v>未過關</v>
      </c>
      <c r="J4" s="150" t="str">
        <f>IF(ISBLANK(火花營進度記錄!GI2),"未過關",火花營進度記錄!GI2)</f>
        <v>未過關</v>
      </c>
      <c r="K4" s="150" t="str">
        <f>IF(ISBLANK(火花營進度記錄!GN2),"未過關",火花營進度記錄!GN2)</f>
        <v>未過關</v>
      </c>
      <c r="L4" s="150" t="str">
        <f>IF(ISBLANK(火花營進度記錄!GS2),"未過關",火花營進度記錄!GS2)</f>
        <v>未過關</v>
      </c>
      <c r="M4" s="150" t="str">
        <f>IF(ISBLANK(火花營進度記錄!GX2),"未過關",火花營進度記錄!GX2)</f>
        <v>未過關</v>
      </c>
      <c r="N4" s="150" t="str">
        <f>IF(ISBLANK(火花營進度記錄!HC2),"未過關",火花營進度記錄!HC2)</f>
        <v>未過關</v>
      </c>
      <c r="O4" s="150" t="str">
        <f>IF(ISBLANK(火花營進度記錄!HE2),"未過關",火花營進度記錄!HE2)</f>
        <v>未過關</v>
      </c>
      <c r="P4" s="151" t="str">
        <f>IF(ISBLANK(火花營進度記錄!IJ2),"未過關",火花營進度記錄!IJ2)</f>
        <v>未過關</v>
      </c>
      <c r="Q4" s="155"/>
      <c r="R4" s="155"/>
      <c r="S4" s="227">
        <f>火花營進度記錄!IN2</f>
        <v>49</v>
      </c>
    </row>
    <row r="5" spans="1:21" ht="20.100000000000001" customHeight="1" thickTop="1">
      <c r="A5" s="232">
        <v>2</v>
      </c>
      <c r="B5" s="235" t="str">
        <f>火花營進度記錄!B3</f>
        <v>XXX</v>
      </c>
      <c r="C5" s="238" t="str">
        <f>火花營進度記錄!C3</f>
        <v>S1a</v>
      </c>
      <c r="D5" s="204" t="s">
        <v>146</v>
      </c>
      <c r="E5" s="147">
        <f>IF(ISBLANK(火花營進度記錄!I3),"未過關",火花營進度記錄!I3)</f>
        <v>44121</v>
      </c>
      <c r="F5" s="147">
        <f>IF(ISBLANK(火花營進度記錄!R3),"未過關",火花營進度記錄!R3)</f>
        <v>44324</v>
      </c>
      <c r="G5" s="147">
        <f>IF(ISBLANK(火花營進度記錄!W3),"未過關",火花營進度記錄!W3)</f>
        <v>44324</v>
      </c>
      <c r="H5" s="147">
        <f>IF(ISBLANK(火花營進度記錄!AB3),"未過關",火花營進度記錄!AB3)</f>
        <v>44205</v>
      </c>
      <c r="I5" s="147">
        <f>IF(ISBLANK(火花營進度記錄!AG3),"未過關",火花營進度記錄!AG3)</f>
        <v>44324</v>
      </c>
      <c r="J5" s="147">
        <f>IF(ISBLANK(火花營進度記錄!AL3),"未過關",火花營進度記錄!AL3)</f>
        <v>44324</v>
      </c>
      <c r="K5" s="147">
        <f>IF(ISBLANK(火花營進度記錄!AQ3),"未過關",火花營進度記錄!AQ3)</f>
        <v>44275</v>
      </c>
      <c r="L5" s="147">
        <f>IF(ISBLANK(火花營進度記錄!AV3),"未過關",火花營進度記錄!AV3)</f>
        <v>44324</v>
      </c>
      <c r="M5" s="147">
        <f>IF(ISBLANK(火花營進度記錄!BA3),"未過關",火花營進度記錄!BA3)</f>
        <v>44345</v>
      </c>
      <c r="N5" s="147" t="str">
        <f>IF(ISBLANK(火花營進度記錄!BF3),"未過關",火花營進度記錄!BF3)</f>
        <v>未過關</v>
      </c>
      <c r="O5" s="147" t="str">
        <f>IF(ISBLANK(火花營進度記錄!BH3),"未過關",火花營進度記錄!BH3)</f>
        <v>未過關</v>
      </c>
      <c r="P5" s="162" t="str">
        <f>IF(ISBLANK(火花營進度記錄!CD3),"未過關",火花營進度記錄!CD3)</f>
        <v>未過關</v>
      </c>
      <c r="Q5" s="167" t="s">
        <v>271</v>
      </c>
      <c r="R5" s="163"/>
      <c r="S5" s="226">
        <f>火花營進度記錄!IL3</f>
        <v>2</v>
      </c>
      <c r="U5" s="199"/>
    </row>
    <row r="6" spans="1:21" ht="20.100000000000001" customHeight="1">
      <c r="A6" s="233"/>
      <c r="B6" s="236"/>
      <c r="C6" s="239"/>
      <c r="D6" s="205" t="s">
        <v>153</v>
      </c>
      <c r="E6" s="149"/>
      <c r="F6" s="150" t="str">
        <f>IF(ISBLANK(火花營進度記錄!CO3),"未過關",火花營進度記錄!CO3)</f>
        <v>未過關</v>
      </c>
      <c r="G6" s="150" t="str">
        <f>IF(ISBLANK(火花營進度記錄!CT3),"未過關",火花營進度記錄!CT3)</f>
        <v>未過關</v>
      </c>
      <c r="H6" s="150" t="str">
        <f>IF(ISBLANK(火花營進度記錄!CY3),"未過關",火花營進度記錄!CY3)</f>
        <v>未過關</v>
      </c>
      <c r="I6" s="150" t="str">
        <f>IF(ISBLANK(火花營進度記錄!DD3),"未過關",火花營進度記錄!DD3)</f>
        <v>未過關</v>
      </c>
      <c r="J6" s="150" t="str">
        <f>IF(ISBLANK(火花營進度記錄!DI3),"未過關",火花營進度記錄!DI3)</f>
        <v>未過關</v>
      </c>
      <c r="K6" s="150" t="str">
        <f>IF(ISBLANK(火花營進度記錄!DN3),"未過關",火花營進度記錄!DN3)</f>
        <v>未過關</v>
      </c>
      <c r="L6" s="150" t="str">
        <f>IF(ISBLANK(火花營進度記錄!DS3),"未過關",火花營進度記錄!DS3)</f>
        <v>未過關</v>
      </c>
      <c r="M6" s="150" t="str">
        <f>IF(ISBLANK(火花營進度記錄!DX3),"未過關",火花營進度記錄!DX3)</f>
        <v>未過關</v>
      </c>
      <c r="N6" s="150" t="str">
        <f>IF(ISBLANK(火花營進度記錄!EC3),"未過關",火花營進度記錄!EC3)</f>
        <v>未過關</v>
      </c>
      <c r="O6" s="150" t="str">
        <f>IF(ISBLANK(火花營進度記錄!EE3),"未過關",火花營進度記錄!EE3)</f>
        <v>未過關</v>
      </c>
      <c r="P6" s="151" t="str">
        <f>IF(ISBLANK(火花營進度記錄!FE3),"未過關",火花營進度記錄!FE3)</f>
        <v>未過關</v>
      </c>
      <c r="Q6" s="152"/>
      <c r="R6" s="152"/>
      <c r="S6" s="227">
        <f>火花營進度記錄!IM3</f>
        <v>49</v>
      </c>
      <c r="U6" s="198"/>
    </row>
    <row r="7" spans="1:21" ht="20.100000000000001" customHeight="1" thickBot="1">
      <c r="A7" s="234"/>
      <c r="B7" s="237"/>
      <c r="C7" s="240"/>
      <c r="D7" s="206" t="s">
        <v>156</v>
      </c>
      <c r="E7" s="154"/>
      <c r="F7" s="150" t="str">
        <f>IF(ISBLANK(火花營進度記錄!FO3),"未過關",火花營進度記錄!FO3)</f>
        <v>未過關</v>
      </c>
      <c r="G7" s="150" t="str">
        <f>IF(ISBLANK(火花營進度記錄!FT3),"未過關",火花營進度記錄!FT3)</f>
        <v>未過關</v>
      </c>
      <c r="H7" s="150" t="str">
        <f>IF(ISBLANK(火花營進度記錄!FY3),"未過關",火花營進度記錄!FY3)</f>
        <v>未過關</v>
      </c>
      <c r="I7" s="150" t="str">
        <f>IF(ISBLANK(火花營進度記錄!GD3),"未過關",火花營進度記錄!GD3)</f>
        <v>未過關</v>
      </c>
      <c r="J7" s="150" t="str">
        <f>IF(ISBLANK(火花營進度記錄!GI3),"未過關",火花營進度記錄!GI3)</f>
        <v>未過關</v>
      </c>
      <c r="K7" s="150" t="str">
        <f>IF(ISBLANK(火花營進度記錄!GN3),"未過關",火花營進度記錄!GN3)</f>
        <v>未過關</v>
      </c>
      <c r="L7" s="150" t="str">
        <f>IF(ISBLANK(火花營進度記錄!GS3),"未過關",火花營進度記錄!GS3)</f>
        <v>未過關</v>
      </c>
      <c r="M7" s="150" t="str">
        <f>IF(ISBLANK(火花營進度記錄!GX3),"未過關",火花營進度記錄!GX3)</f>
        <v>未過關</v>
      </c>
      <c r="N7" s="150" t="str">
        <f>IF(ISBLANK(火花營進度記錄!HC3),"未過關",火花營進度記錄!HC3)</f>
        <v>未過關</v>
      </c>
      <c r="O7" s="150" t="str">
        <f>IF(ISBLANK(火花營進度記錄!HE3),"未過關",火花營進度記錄!HE3)</f>
        <v>未過關</v>
      </c>
      <c r="P7" s="151" t="str">
        <f>IF(ISBLANK(火花營進度記錄!IJ3),"未過關",火花營進度記錄!IJ3)</f>
        <v>未過關</v>
      </c>
      <c r="Q7" s="155"/>
      <c r="R7" s="155"/>
      <c r="S7" s="227">
        <f>火花營進度記錄!IN3</f>
        <v>49</v>
      </c>
    </row>
    <row r="8" spans="1:21" ht="20.100000000000001" customHeight="1" thickTop="1">
      <c r="A8" s="232">
        <v>3</v>
      </c>
      <c r="B8" s="235" t="str">
        <f>火花營進度記錄!B4</f>
        <v>XXX</v>
      </c>
      <c r="C8" s="238" t="str">
        <f>火花營進度記錄!C4</f>
        <v>S1a</v>
      </c>
      <c r="D8" s="204" t="s">
        <v>146</v>
      </c>
      <c r="E8" s="147">
        <f>IF(ISBLANK(火花營進度記錄!I4),"未過關",火花營進度記錄!I4)</f>
        <v>44121</v>
      </c>
      <c r="F8" s="147">
        <f>IF(ISBLANK(火花營進度記錄!R4),"未過關",火花營進度記錄!R4)</f>
        <v>44324</v>
      </c>
      <c r="G8" s="147">
        <f>IF(ISBLANK(火花營進度記錄!W4),"未過關",火花營進度記錄!W4)</f>
        <v>44324</v>
      </c>
      <c r="H8" s="147">
        <f>IF(ISBLANK(火花營進度記錄!AB4),"未過關",火花營進度記錄!AB4)</f>
        <v>44324</v>
      </c>
      <c r="I8" s="147">
        <f>IF(ISBLANK(火花營進度記錄!AG4),"未過關",火花營進度記錄!AG4)</f>
        <v>44338</v>
      </c>
      <c r="J8" s="147">
        <f>IF(ISBLANK(火花營進度記錄!AL4),"未過關",火花營進度記錄!AL4)</f>
        <v>44338</v>
      </c>
      <c r="K8" s="147">
        <f>IF(ISBLANK(火花營進度記錄!AQ4),"未過關",火花營進度記錄!AQ4)</f>
        <v>44338</v>
      </c>
      <c r="L8" s="147" t="str">
        <f>IF(ISBLANK(火花營進度記錄!AV4),"未過關",火花營進度記錄!AV4)</f>
        <v>未過關</v>
      </c>
      <c r="M8" s="147">
        <f>IF(ISBLANK(火花營進度記錄!BA4),"未過關",火花營進度記錄!BA4)</f>
        <v>44345</v>
      </c>
      <c r="N8" s="147" t="str">
        <f>IF(ISBLANK(火花營進度記錄!BF4),"未過關",火花營進度記錄!BF4)</f>
        <v>未過關</v>
      </c>
      <c r="O8" s="147" t="str">
        <f>IF(ISBLANK(火花營進度記錄!BH4),"未過關",火花營進度記錄!BH4)</f>
        <v>未過關</v>
      </c>
      <c r="P8" s="156" t="str">
        <f>IF(ISBLANK(火花營進度記錄!CD4),"未過關",火花營進度記錄!CD4)</f>
        <v>未過關</v>
      </c>
      <c r="Q8" s="175" t="s">
        <v>271</v>
      </c>
      <c r="R8" s="159"/>
      <c r="S8" s="226">
        <f>火花營進度記錄!IL4</f>
        <v>5</v>
      </c>
    </row>
    <row r="9" spans="1:21" ht="20.100000000000001" customHeight="1">
      <c r="A9" s="233"/>
      <c r="B9" s="236"/>
      <c r="C9" s="239"/>
      <c r="D9" s="205" t="s">
        <v>153</v>
      </c>
      <c r="E9" s="149"/>
      <c r="F9" s="150" t="str">
        <f>IF(ISBLANK(火花營進度記錄!CO4),"未過關",火花營進度記錄!CO4)</f>
        <v>未過關</v>
      </c>
      <c r="G9" s="150" t="str">
        <f>IF(ISBLANK(火花營進度記錄!CT4),"未過關",火花營進度記錄!CT4)</f>
        <v>未過關</v>
      </c>
      <c r="H9" s="150" t="str">
        <f>IF(ISBLANK(火花營進度記錄!CY4),"未過關",火花營進度記錄!CY4)</f>
        <v>未過關</v>
      </c>
      <c r="I9" s="150" t="str">
        <f>IF(ISBLANK(火花營進度記錄!DD4),"未過關",火花營進度記錄!DD4)</f>
        <v>未過關</v>
      </c>
      <c r="J9" s="150" t="str">
        <f>IF(ISBLANK(火花營進度記錄!DI4),"未過關",火花營進度記錄!DI4)</f>
        <v>未過關</v>
      </c>
      <c r="K9" s="150" t="str">
        <f>IF(ISBLANK(火花營進度記錄!DN4),"未過關",火花營進度記錄!DN4)</f>
        <v>未過關</v>
      </c>
      <c r="L9" s="150" t="str">
        <f>IF(ISBLANK(火花營進度記錄!DS4),"未過關",火花營進度記錄!DS4)</f>
        <v>未過關</v>
      </c>
      <c r="M9" s="150" t="str">
        <f>IF(ISBLANK(火花營進度記錄!DX4),"未過關",火花營進度記錄!DX4)</f>
        <v>未過關</v>
      </c>
      <c r="N9" s="150" t="str">
        <f>IF(ISBLANK(火花營進度記錄!EC4),"未過關",火花營進度記錄!EC4)</f>
        <v>未過關</v>
      </c>
      <c r="O9" s="150" t="str">
        <f>IF(ISBLANK(火花營進度記錄!EE4),"未過關",火花營進度記錄!EE4)</f>
        <v>未過關</v>
      </c>
      <c r="P9" s="151" t="str">
        <f>IF(ISBLANK(火花營進度記錄!FE4),"未過關",火花營進度記錄!FE4)</f>
        <v>未過關</v>
      </c>
      <c r="Q9" s="152"/>
      <c r="R9" s="152"/>
      <c r="S9" s="227">
        <f>火花營進度記錄!IM4</f>
        <v>49</v>
      </c>
    </row>
    <row r="10" spans="1:21" ht="20.100000000000001" customHeight="1" thickBot="1">
      <c r="A10" s="234"/>
      <c r="B10" s="237"/>
      <c r="C10" s="240"/>
      <c r="D10" s="206" t="s">
        <v>156</v>
      </c>
      <c r="E10" s="154"/>
      <c r="F10" s="157" t="str">
        <f>IF(ISBLANK(火花營進度記錄!FO4),"未過關",火花營進度記錄!FO4)</f>
        <v>未過關</v>
      </c>
      <c r="G10" s="157" t="str">
        <f>IF(ISBLANK(火花營進度記錄!FT4),"未過關",火花營進度記錄!FT4)</f>
        <v>未過關</v>
      </c>
      <c r="H10" s="157" t="str">
        <f>IF(ISBLANK(火花營進度記錄!FY4),"未過關",火花營進度記錄!F4)</f>
        <v>未過關</v>
      </c>
      <c r="I10" s="157" t="str">
        <f>IF(ISBLANK(火花營進度記錄!GD4),"未過關",火花營進度記錄!GD4)</f>
        <v>未過關</v>
      </c>
      <c r="J10" s="157" t="str">
        <f>IF(ISBLANK(火花營進度記錄!GI4),"未過關",火花營進度記錄!GI4)</f>
        <v>未過關</v>
      </c>
      <c r="K10" s="157" t="str">
        <f>IF(ISBLANK(火花營進度記錄!GN4),"未過關",火花營進度記錄!GN4)</f>
        <v>未過關</v>
      </c>
      <c r="L10" s="157" t="str">
        <f>IF(ISBLANK(火花營進度記錄!GS4),"未過關",火花營進度記錄!GS4)</f>
        <v>未過關</v>
      </c>
      <c r="M10" s="157" t="str">
        <f>IF(ISBLANK(火花營進度記錄!GX4),"未過關",火花營進度記錄!GX4)</f>
        <v>未過關</v>
      </c>
      <c r="N10" s="157" t="str">
        <f>IF(ISBLANK(火花營進度記錄!HC4),"未過關",火花營進度記錄!HC4)</f>
        <v>未過關</v>
      </c>
      <c r="O10" s="157" t="str">
        <f>IF(ISBLANK(火花營進度記錄!HE4),"未過關",火花營進度記錄!HE4)</f>
        <v>未過關</v>
      </c>
      <c r="P10" s="158" t="str">
        <f>IF(ISBLANK(火花營進度記錄!IJ4),"未過關",火花營進度記錄!IJ4)</f>
        <v>未過關</v>
      </c>
      <c r="Q10" s="155"/>
      <c r="R10" s="155"/>
      <c r="S10" s="228">
        <f>火花營進度記錄!IN4</f>
        <v>49</v>
      </c>
    </row>
    <row r="11" spans="1:21" ht="20.100000000000001" customHeight="1" thickTop="1">
      <c r="A11" s="232">
        <v>4</v>
      </c>
      <c r="B11" s="235" t="str">
        <f>火花營進度記錄!B5</f>
        <v>XXX</v>
      </c>
      <c r="C11" s="238" t="str">
        <f>火花營進度記錄!C5</f>
        <v>S1a</v>
      </c>
      <c r="D11" s="204" t="s">
        <v>146</v>
      </c>
      <c r="E11" s="147">
        <f>IF(ISBLANK(火花營進度記錄!I5),"未過關",火花營進度記錄!I5)</f>
        <v>44114</v>
      </c>
      <c r="F11" s="147">
        <f>IF(ISBLANK(火花營進度記錄!R5),"未過關",火花營進度記錄!R5)</f>
        <v>44303</v>
      </c>
      <c r="G11" s="147">
        <f>IF(ISBLANK(火花營進度記錄!W5),"未過關",火花營進度記錄!W5)</f>
        <v>44303</v>
      </c>
      <c r="H11" s="147">
        <f>IF(ISBLANK(火花營進度記錄!AB5),"未過關",火花營進度記錄!AB5)</f>
        <v>44205</v>
      </c>
      <c r="I11" s="147">
        <f>IF(ISBLANK(火花營進度記錄!AG5),"未過關",火花營進度記錄!AG5)</f>
        <v>44233</v>
      </c>
      <c r="J11" s="147">
        <f>IF(ISBLANK(火花營進度記錄!AL5),"未過關",火花營進度記錄!AL5)</f>
        <v>44324</v>
      </c>
      <c r="K11" s="147">
        <f>IF(ISBLANK(火花營進度記錄!AQ5),"未過關",火花營進度記錄!AQ5)</f>
        <v>44275</v>
      </c>
      <c r="L11" s="147">
        <f>IF(ISBLANK(火花營進度記錄!AV5),"未過關",火花營進度記錄!AV5)</f>
        <v>44324</v>
      </c>
      <c r="M11" s="147">
        <f>IF(ISBLANK(火花營進度記錄!BA5),"未過關",火花營進度記錄!BA5)</f>
        <v>44345</v>
      </c>
      <c r="N11" s="147" t="str">
        <f>IF(ISBLANK(火花營進度記錄!BF5),"未過關",火花營進度記錄!BF5)</f>
        <v>未過關</v>
      </c>
      <c r="O11" s="147" t="str">
        <f>IF(ISBLANK(火花營進度記錄!BH5),"未過關",火花營進度記錄!BH5)</f>
        <v>未過關</v>
      </c>
      <c r="P11" s="162" t="str">
        <f>IF(ISBLANK(火花營進度記錄!CD5),"未過關",火花營進度記錄!CD5)</f>
        <v>未過關</v>
      </c>
      <c r="Q11" s="167" t="s">
        <v>271</v>
      </c>
      <c r="R11" s="163"/>
      <c r="S11" s="226">
        <f>火花營進度記錄!IL5</f>
        <v>2</v>
      </c>
      <c r="U11" s="199"/>
    </row>
    <row r="12" spans="1:21" ht="20.100000000000001" customHeight="1">
      <c r="A12" s="233"/>
      <c r="B12" s="236"/>
      <c r="C12" s="239"/>
      <c r="D12" s="205" t="s">
        <v>153</v>
      </c>
      <c r="E12" s="149"/>
      <c r="F12" s="150" t="str">
        <f>IF(ISBLANK(火花營進度記錄!CO5),"未過關",火花營進度記錄!CO5)</f>
        <v>未過關</v>
      </c>
      <c r="G12" s="150" t="str">
        <f>IF(ISBLANK(火花營進度記錄!CT5),"未過關",火花營進度記錄!CT5)</f>
        <v>未過關</v>
      </c>
      <c r="H12" s="150" t="str">
        <f>IF(ISBLANK(火花營進度記錄!CY5),"未過關",火花營進度記錄!CY5)</f>
        <v>未過關</v>
      </c>
      <c r="I12" s="150" t="str">
        <f>IF(ISBLANK(火花營進度記錄!DD5),"未過關",火花營進度記錄!DD5)</f>
        <v>未過關</v>
      </c>
      <c r="J12" s="150" t="str">
        <f>IF(ISBLANK(火花營進度記錄!DI5),"未過關",火花營進度記錄!DI5)</f>
        <v>未過關</v>
      </c>
      <c r="K12" s="150" t="str">
        <f>IF(ISBLANK(火花營進度記錄!DN5),"未過關",火花營進度記錄!DN5)</f>
        <v>未過關</v>
      </c>
      <c r="L12" s="150" t="str">
        <f>IF(ISBLANK(火花營進度記錄!DS5),"未過關",火花營進度記錄!DS5)</f>
        <v>未過關</v>
      </c>
      <c r="M12" s="150" t="str">
        <f>IF(ISBLANK(火花營進度記錄!DX5),"未過關",火花營進度記錄!DX5)</f>
        <v>未過關</v>
      </c>
      <c r="N12" s="150" t="str">
        <f>IF(ISBLANK(火花營進度記錄!EC5),"未過關",火花營進度記錄!EC5)</f>
        <v>未過關</v>
      </c>
      <c r="O12" s="150" t="str">
        <f>IF(ISBLANK(火花營進度記錄!EE5),"未過關",火花營進度記錄!EE5)</f>
        <v>未過關</v>
      </c>
      <c r="P12" s="151" t="str">
        <f>IF(ISBLANK(火花營進度記錄!FE5),"未過關",火花營進度記錄!FE5)</f>
        <v>未過關</v>
      </c>
      <c r="Q12" s="152"/>
      <c r="R12" s="152"/>
      <c r="S12" s="227">
        <f>火花營進度記錄!IM5</f>
        <v>49</v>
      </c>
      <c r="U12" s="198"/>
    </row>
    <row r="13" spans="1:21" ht="20.100000000000001" customHeight="1" thickBot="1">
      <c r="A13" s="234"/>
      <c r="B13" s="237"/>
      <c r="C13" s="240"/>
      <c r="D13" s="206" t="s">
        <v>156</v>
      </c>
      <c r="E13" s="154"/>
      <c r="F13" s="150" t="str">
        <f>IF(ISBLANK(火花營進度記錄!FO5),"未過關",火花營進度記錄!FO5)</f>
        <v>未過關</v>
      </c>
      <c r="G13" s="150" t="str">
        <f>IF(ISBLANK(火花營進度記錄!FT5),"未過關",火花營進度記錄!FT5)</f>
        <v>未過關</v>
      </c>
      <c r="H13" s="150" t="str">
        <f>IF(ISBLANK(火花營進度記錄!FY5),"未過關",火花營進度記錄!FY5)</f>
        <v>未過關</v>
      </c>
      <c r="I13" s="150" t="str">
        <f>IF(ISBLANK(火花營進度記錄!GD5),"未過關",火花營進度記錄!GD5)</f>
        <v>未過關</v>
      </c>
      <c r="J13" s="150" t="str">
        <f>IF(ISBLANK(火花營進度記錄!GI5),"未過關",火花營進度記錄!GI5)</f>
        <v>未過關</v>
      </c>
      <c r="K13" s="150" t="str">
        <f>IF(ISBLANK(火花營進度記錄!GN5),"未過關",火花營進度記錄!GN5)</f>
        <v>未過關</v>
      </c>
      <c r="L13" s="150" t="str">
        <f>IF(ISBLANK(火花營進度記錄!GS5),"未過關",火花營進度記錄!GS5)</f>
        <v>未過關</v>
      </c>
      <c r="M13" s="150" t="str">
        <f>IF(ISBLANK(火花營進度記錄!GX5),"未過關",火花營進度記錄!GX5)</f>
        <v>未過關</v>
      </c>
      <c r="N13" s="150" t="str">
        <f>IF(ISBLANK(火花營進度記錄!HC5),"未過關",火花營進度記錄!HC5)</f>
        <v>未過關</v>
      </c>
      <c r="O13" s="150" t="str">
        <f>IF(ISBLANK(火花營進度記錄!HE5),"未過關",火花營進度記錄!HE5)</f>
        <v>未過關</v>
      </c>
      <c r="P13" s="151" t="str">
        <f>IF(ISBLANK(火花營進度記錄!IJ5),"未過關",火花營進度記錄!IJ5)</f>
        <v>未過關</v>
      </c>
      <c r="Q13" s="155"/>
      <c r="R13" s="155"/>
      <c r="S13" s="227">
        <f>火花營進度記錄!IN5</f>
        <v>49</v>
      </c>
    </row>
    <row r="14" spans="1:21" ht="20.100000000000001" customHeight="1" thickTop="1">
      <c r="A14" s="232">
        <v>5</v>
      </c>
      <c r="B14" s="235" t="str">
        <f>火花營進度記錄!B6</f>
        <v>XXX</v>
      </c>
      <c r="C14" s="238" t="str">
        <f>火花營進度記錄!C6</f>
        <v>S1a</v>
      </c>
      <c r="D14" s="204" t="s">
        <v>146</v>
      </c>
      <c r="E14" s="147">
        <f>IF(ISBLANK(火花營進度記錄!I6),"未過關",火花營進度記錄!I6)</f>
        <v>44114</v>
      </c>
      <c r="F14" s="147" t="str">
        <f>IF(ISBLANK(火花營進度記錄!R6),"未過關",火花營進度記錄!R6)</f>
        <v>未過關</v>
      </c>
      <c r="G14" s="147" t="str">
        <f>IF(ISBLANK(火花營進度記錄!W6),"未過關",火花營進度記錄!W6)</f>
        <v>未過關</v>
      </c>
      <c r="H14" s="147" t="str">
        <f>IF(ISBLANK(火花營進度記錄!AB6),"未過關",火花營進度記錄!AB6)</f>
        <v>未過關</v>
      </c>
      <c r="I14" s="147" t="str">
        <f>IF(ISBLANK(火花營進度記錄!AG6),"未過關",火花營進度記錄!AG6)</f>
        <v>未過關</v>
      </c>
      <c r="J14" s="147" t="str">
        <f>IF(ISBLANK(火花營進度記錄!AL6),"未過關",火花營進度記錄!AL6)</f>
        <v>未過關</v>
      </c>
      <c r="K14" s="147" t="str">
        <f>IF(ISBLANK(火花營進度記錄!AQ6),"未過關",火花營進度記錄!AQ6)</f>
        <v>未過關</v>
      </c>
      <c r="L14" s="147" t="str">
        <f>IF(ISBLANK(火花營進度記錄!AV6),"未過關",火花營進度記錄!AV6)</f>
        <v>未過關</v>
      </c>
      <c r="M14" s="147" t="str">
        <f>IF(ISBLANK(火花營進度記錄!BA6),"未過關",火花營進度記錄!BA6)</f>
        <v>未過關</v>
      </c>
      <c r="N14" s="147" t="str">
        <f>IF(ISBLANK(火花營進度記錄!BF6),"未過關",火花營進度記錄!BF6)</f>
        <v>未過關</v>
      </c>
      <c r="O14" s="147" t="str">
        <f>IF(ISBLANK(火花營進度記錄!BH6),"未過關",火花營進度記錄!BH6)</f>
        <v>未過關</v>
      </c>
      <c r="P14" s="162" t="str">
        <f>IF(ISBLANK(火花營進度記錄!CD6),"未過關",火花營進度記錄!CD6)</f>
        <v>未過關</v>
      </c>
      <c r="Q14" s="167" t="s">
        <v>241</v>
      </c>
      <c r="R14" s="163"/>
      <c r="S14" s="226">
        <f>火花營進度記錄!IL6</f>
        <v>42</v>
      </c>
      <c r="U14" s="199"/>
    </row>
    <row r="15" spans="1:21" ht="20.100000000000001" customHeight="1">
      <c r="A15" s="233"/>
      <c r="B15" s="236"/>
      <c r="C15" s="239"/>
      <c r="D15" s="205" t="s">
        <v>153</v>
      </c>
      <c r="E15" s="149"/>
      <c r="F15" s="150" t="str">
        <f>IF(ISBLANK(火花營進度記錄!CO6),"未過關",火花營進度記錄!CO6)</f>
        <v>未過關</v>
      </c>
      <c r="G15" s="150" t="str">
        <f>IF(ISBLANK(火花營進度記錄!CT6),"未過關",火花營進度記錄!CT6)</f>
        <v>未過關</v>
      </c>
      <c r="H15" s="150" t="str">
        <f>IF(ISBLANK(火花營進度記錄!CY6),"未過關",火花營進度記錄!CY6)</f>
        <v>未過關</v>
      </c>
      <c r="I15" s="150" t="str">
        <f>IF(ISBLANK(火花營進度記錄!DD6),"未過關",火花營進度記錄!DD6)</f>
        <v>未過關</v>
      </c>
      <c r="J15" s="150" t="str">
        <f>IF(ISBLANK(火花營進度記錄!DI6),"未過關",火花營進度記錄!DI6)</f>
        <v>未過關</v>
      </c>
      <c r="K15" s="150" t="str">
        <f>IF(ISBLANK(火花營進度記錄!DN6),"未過關",火花營進度記錄!DN6)</f>
        <v>未過關</v>
      </c>
      <c r="L15" s="150" t="str">
        <f>IF(ISBLANK(火花營進度記錄!DS6),"未過關",火花營進度記錄!DS6)</f>
        <v>未過關</v>
      </c>
      <c r="M15" s="150" t="str">
        <f>IF(ISBLANK(火花營進度記錄!DX6),"未過關",火花營進度記錄!DX6)</f>
        <v>未過關</v>
      </c>
      <c r="N15" s="150" t="str">
        <f>IF(ISBLANK(火花營進度記錄!EC6),"未過關",火花營進度記錄!EC6)</f>
        <v>未過關</v>
      </c>
      <c r="O15" s="150" t="str">
        <f>IF(ISBLANK(火花營進度記錄!EE6),"未過關",火花營進度記錄!EE6)</f>
        <v>未過關</v>
      </c>
      <c r="P15" s="151" t="str">
        <f>IF(ISBLANK(火花營進度記錄!FE6),"未過關",火花營進度記錄!FE6)</f>
        <v>未過關</v>
      </c>
      <c r="Q15" s="152"/>
      <c r="R15" s="152"/>
      <c r="S15" s="227">
        <f>火花營進度記錄!IM6</f>
        <v>49</v>
      </c>
      <c r="U15" s="198"/>
    </row>
    <row r="16" spans="1:21" ht="20.100000000000001" customHeight="1" thickBot="1">
      <c r="A16" s="234"/>
      <c r="B16" s="237"/>
      <c r="C16" s="240"/>
      <c r="D16" s="206" t="s">
        <v>156</v>
      </c>
      <c r="E16" s="154"/>
      <c r="F16" s="150" t="str">
        <f>IF(ISBLANK(火花營進度記錄!FO6),"未過關",火花營進度記錄!FO6)</f>
        <v>未過關</v>
      </c>
      <c r="G16" s="150" t="str">
        <f>IF(ISBLANK(火花營進度記錄!FT6),"未過關",火花營進度記錄!FT6)</f>
        <v>未過關</v>
      </c>
      <c r="H16" s="150" t="str">
        <f>IF(ISBLANK(火花營進度記錄!FY6),"未過關",火花營進度記錄!FY6)</f>
        <v>未過關</v>
      </c>
      <c r="I16" s="150" t="str">
        <f>IF(ISBLANK(火花營進度記錄!GD6),"未過關",火花營進度記錄!GD6)</f>
        <v>未過關</v>
      </c>
      <c r="J16" s="150" t="str">
        <f>IF(ISBLANK(火花營進度記錄!GI6),"未過關",火花營進度記錄!GI6)</f>
        <v>未過關</v>
      </c>
      <c r="K16" s="150" t="str">
        <f>IF(ISBLANK(火花營進度記錄!GN6),"未過關",火花營進度記錄!GN6)</f>
        <v>未過關</v>
      </c>
      <c r="L16" s="150" t="str">
        <f>IF(ISBLANK(火花營進度記錄!GS6),"未過關",火花營進度記錄!GS6)</f>
        <v>未過關</v>
      </c>
      <c r="M16" s="150" t="str">
        <f>IF(ISBLANK(火花營進度記錄!GX6),"未過關",火花營進度記錄!GX6)</f>
        <v>未過關</v>
      </c>
      <c r="N16" s="150" t="str">
        <f>IF(ISBLANK(火花營進度記錄!HC6),"未過關",火花營進度記錄!HC6)</f>
        <v>未過關</v>
      </c>
      <c r="O16" s="150" t="str">
        <f>IF(ISBLANK(火花營進度記錄!HE6),"未過關",火花營進度記錄!HE6)</f>
        <v>未過關</v>
      </c>
      <c r="P16" s="151" t="str">
        <f>IF(ISBLANK(火花營進度記錄!IJ6),"未過關",火花營進度記錄!IJ6)</f>
        <v>未過關</v>
      </c>
      <c r="Q16" s="155"/>
      <c r="R16" s="155"/>
      <c r="S16" s="227">
        <f>火花營進度記錄!IN6</f>
        <v>49</v>
      </c>
    </row>
    <row r="17" spans="1:21" ht="20.100000000000001" customHeight="1" thickTop="1">
      <c r="A17" s="232">
        <v>6</v>
      </c>
      <c r="B17" s="235" t="str">
        <f>火花營進度記錄!B7</f>
        <v>XXX</v>
      </c>
      <c r="C17" s="238" t="str">
        <f>火花營進度記錄!C7</f>
        <v>S1a</v>
      </c>
      <c r="D17" s="204" t="s">
        <v>146</v>
      </c>
      <c r="E17" s="147">
        <f>IF(ISBLANK(火花營進度記錄!I7),"未過關",火花營進度記錄!I7)</f>
        <v>44114</v>
      </c>
      <c r="F17" s="147">
        <f>IF(ISBLANK(火花營進度記錄!R7),"未過關",火花營進度記錄!R7)</f>
        <v>44303</v>
      </c>
      <c r="G17" s="147">
        <f>IF(ISBLANK(火花營進度記錄!W7),"未過關",火花營進度記錄!W7)</f>
        <v>44303</v>
      </c>
      <c r="H17" s="147">
        <f>IF(ISBLANK(火花營進度記錄!AB7),"未過關",火花營進度記錄!AB7)</f>
        <v>44205</v>
      </c>
      <c r="I17" s="147">
        <f>IF(ISBLANK(火花營進度記錄!AG7),"未過關",火花營進度記錄!AG7)</f>
        <v>44233</v>
      </c>
      <c r="J17" s="147">
        <f>IF(ISBLANK(火花營進度記錄!AL7),"未過關",火花營進度記錄!AL7)</f>
        <v>44352</v>
      </c>
      <c r="K17" s="147">
        <f>IF(ISBLANK(火花營進度記錄!AQ7),"未過關",火花營進度記錄!AQ7)</f>
        <v>44303</v>
      </c>
      <c r="L17" s="147">
        <f>IF(ISBLANK(火花營進度記錄!AV7),"未過關",火花營進度記錄!AV7)</f>
        <v>44331</v>
      </c>
      <c r="M17" s="147">
        <f>IF(ISBLANK(火花營進度記錄!BA7),"未過關",火花營進度記錄!BA7)</f>
        <v>44338</v>
      </c>
      <c r="N17" s="147">
        <f>IF(ISBLANK(火花營進度記錄!BF7),"未過關",火花營進度記錄!BF7)</f>
        <v>44345</v>
      </c>
      <c r="O17" s="147">
        <f>IF(ISBLANK(火花營進度記錄!BH7),"未過關",火花營進度記錄!BH7)</f>
        <v>44352</v>
      </c>
      <c r="P17" s="156" t="str">
        <f>IF(ISBLANK(火花營進度記錄!CD7),"未過關",火花營進度記錄!CD7)</f>
        <v>未過關</v>
      </c>
      <c r="Q17" s="159" t="s">
        <v>270</v>
      </c>
      <c r="R17" s="159"/>
      <c r="S17" s="226">
        <f>火花營進度記錄!IL7</f>
        <v>0</v>
      </c>
    </row>
    <row r="18" spans="1:21" ht="20.100000000000001" customHeight="1">
      <c r="A18" s="233"/>
      <c r="B18" s="236"/>
      <c r="C18" s="239"/>
      <c r="D18" s="205" t="s">
        <v>153</v>
      </c>
      <c r="E18" s="149"/>
      <c r="F18" s="150" t="str">
        <f>IF(ISBLANK(火花營進度記錄!CO7),"未過關",火花營進度記錄!CO7)</f>
        <v>未過關</v>
      </c>
      <c r="G18" s="150" t="str">
        <f>IF(ISBLANK(火花營進度記錄!CT7),"未過關",火花營進度記錄!CT7)</f>
        <v>未過關</v>
      </c>
      <c r="H18" s="150" t="str">
        <f>IF(ISBLANK(火花營進度記錄!CY7),"未過關",火花營進度記錄!CY7)</f>
        <v>未過關</v>
      </c>
      <c r="I18" s="150" t="str">
        <f>IF(ISBLANK(火花營進度記錄!DD7),"未過關",火花營進度記錄!DD7)</f>
        <v>未過關</v>
      </c>
      <c r="J18" s="150" t="str">
        <f>IF(ISBLANK(火花營進度記錄!DI7),"未過關",火花營進度記錄!DI7)</f>
        <v>未過關</v>
      </c>
      <c r="K18" s="150" t="str">
        <f>IF(ISBLANK(火花營進度記錄!DN7),"未過關",火花營進度記錄!DN7)</f>
        <v>未過關</v>
      </c>
      <c r="L18" s="150" t="str">
        <f>IF(ISBLANK(火花營進度記錄!DS7),"未過關",火花營進度記錄!DS7)</f>
        <v>未過關</v>
      </c>
      <c r="M18" s="150" t="str">
        <f>IF(ISBLANK(火花營進度記錄!DX7),"未過關",火花營進度記錄!DX7)</f>
        <v>未過關</v>
      </c>
      <c r="N18" s="150" t="str">
        <f>IF(ISBLANK(火花營進度記錄!EC7),"未過關",火花營進度記錄!EC7)</f>
        <v>未過關</v>
      </c>
      <c r="O18" s="150" t="str">
        <f>IF(ISBLANK(火花營進度記錄!EE7),"未過關",火花營進度記錄!EE7)</f>
        <v>未過關</v>
      </c>
      <c r="P18" s="151" t="str">
        <f>IF(ISBLANK(火花營進度記錄!FE7),"未過關",火花營進度記錄!FE7)</f>
        <v>未過關</v>
      </c>
      <c r="Q18" s="152"/>
      <c r="R18" s="152"/>
      <c r="S18" s="227">
        <f>火花營進度記錄!IM7</f>
        <v>49</v>
      </c>
    </row>
    <row r="19" spans="1:21" ht="20.100000000000001" customHeight="1" thickBot="1">
      <c r="A19" s="234"/>
      <c r="B19" s="237"/>
      <c r="C19" s="240"/>
      <c r="D19" s="206" t="s">
        <v>156</v>
      </c>
      <c r="E19" s="154"/>
      <c r="F19" s="157" t="str">
        <f>IF(ISBLANK(火花營進度記錄!FO7),"未過關",火花營進度記錄!FO7)</f>
        <v>未過關</v>
      </c>
      <c r="G19" s="157" t="str">
        <f>IF(ISBLANK(火花營進度記錄!FT7),"未過關",火花營進度記錄!FT7)</f>
        <v>未過關</v>
      </c>
      <c r="H19" s="157" t="str">
        <f>IF(ISBLANK(火花營進度記錄!FY7),"未過關",火花營進度記錄!F7)</f>
        <v>未過關</v>
      </c>
      <c r="I19" s="157" t="str">
        <f>IF(ISBLANK(火花營進度記錄!GD7),"未過關",火花營進度記錄!GD7)</f>
        <v>未過關</v>
      </c>
      <c r="J19" s="157" t="str">
        <f>IF(ISBLANK(火花營進度記錄!GI7),"未過關",火花營進度記錄!GI7)</f>
        <v>未過關</v>
      </c>
      <c r="K19" s="157" t="str">
        <f>IF(ISBLANK(火花營進度記錄!GN7),"未過關",火花營進度記錄!GN7)</f>
        <v>未過關</v>
      </c>
      <c r="L19" s="157" t="str">
        <f>IF(ISBLANK(火花營進度記錄!GS7),"未過關",火花營進度記錄!GS7)</f>
        <v>未過關</v>
      </c>
      <c r="M19" s="157" t="str">
        <f>IF(ISBLANK(火花營進度記錄!GX7),"未過關",火花營進度記錄!GX7)</f>
        <v>未過關</v>
      </c>
      <c r="N19" s="157" t="str">
        <f>IF(ISBLANK(火花營進度記錄!HC7),"未過關",火花營進度記錄!HC7)</f>
        <v>未過關</v>
      </c>
      <c r="O19" s="157" t="str">
        <f>IF(ISBLANK(火花營進度記錄!HE7),"未過關",火花營進度記錄!HE7)</f>
        <v>未過關</v>
      </c>
      <c r="P19" s="158" t="str">
        <f>IF(ISBLANK(火花營進度記錄!IJ7),"未過關",火花營進度記錄!IJ7)</f>
        <v>未過關</v>
      </c>
      <c r="Q19" s="155"/>
      <c r="R19" s="155"/>
      <c r="S19" s="228">
        <f>火花營進度記錄!IN7</f>
        <v>49</v>
      </c>
    </row>
    <row r="20" spans="1:21" ht="20.100000000000001" customHeight="1" thickTop="1">
      <c r="A20" s="241">
        <v>7</v>
      </c>
      <c r="B20" s="235" t="str">
        <f>火花營進度記錄!B8</f>
        <v>XXX</v>
      </c>
      <c r="C20" s="238" t="str">
        <f>火花營進度記錄!C8</f>
        <v>S1a</v>
      </c>
      <c r="D20" s="204" t="s">
        <v>146</v>
      </c>
      <c r="E20" s="147">
        <f>IF(ISBLANK(火花營進度記錄!I8),"未過關",火花營進度記錄!I8)</f>
        <v>44142</v>
      </c>
      <c r="F20" s="147">
        <f>IF(ISBLANK(火花營進度記錄!R8),"未過關",火花營進度記錄!R8)</f>
        <v>44303</v>
      </c>
      <c r="G20" s="147">
        <f>IF(ISBLANK(火花營進度記錄!W8),"未過關",火花營進度記錄!W8)</f>
        <v>44303</v>
      </c>
      <c r="H20" s="147">
        <f>IF(ISBLANK(火花營進度記錄!AB8),"未過關",火花營進度記錄!AB8)</f>
        <v>44303</v>
      </c>
      <c r="I20" s="147">
        <f>IF(ISBLANK(火花營進度記錄!AG8),"未過關",火花營進度記錄!AG8)</f>
        <v>44233</v>
      </c>
      <c r="J20" s="147">
        <f>IF(ISBLANK(火花營進度記錄!AL8),"未過關",火花營進度記錄!AL8)</f>
        <v>44324</v>
      </c>
      <c r="K20" s="147">
        <f>IF(ISBLANK(火花營進度記錄!AQ8),"未過關",火花營進度記錄!AQ8)</f>
        <v>44275</v>
      </c>
      <c r="L20" s="147">
        <f>IF(ISBLANK(火花營進度記錄!AV8),"未過關",火花營進度記錄!AV8)</f>
        <v>44303</v>
      </c>
      <c r="M20" s="147">
        <f>IF(ISBLANK(火花營進度記錄!BA8),"未過關",火花營進度記錄!BA8)</f>
        <v>44338</v>
      </c>
      <c r="N20" s="147" t="str">
        <f>IF(ISBLANK(火花營進度記錄!BF8),"未過關",火花營進度記錄!BF8)</f>
        <v>未過關</v>
      </c>
      <c r="O20" s="147" t="str">
        <f>IF(ISBLANK(火花營進度記錄!BH8),"未過關",火花營進度記錄!BH31)</f>
        <v>未過關</v>
      </c>
      <c r="P20" s="156" t="str">
        <f>IF(ISBLANK(火花營進度記錄!CD8),"未過關",火花營進度記錄!CD31)</f>
        <v>未過關</v>
      </c>
      <c r="Q20" s="175" t="s">
        <v>271</v>
      </c>
      <c r="R20" s="194"/>
      <c r="S20" s="226">
        <f>火花營進度記錄!IL8</f>
        <v>2</v>
      </c>
    </row>
    <row r="21" spans="1:21" ht="20.100000000000001" customHeight="1">
      <c r="A21" s="242"/>
      <c r="B21" s="236"/>
      <c r="C21" s="239"/>
      <c r="D21" s="205" t="s">
        <v>153</v>
      </c>
      <c r="E21" s="149"/>
      <c r="F21" s="150" t="str">
        <f>IF(ISBLANK(火花營進度記錄!CO8),"未過關",火花營進度記錄!CO8)</f>
        <v>未過關</v>
      </c>
      <c r="G21" s="150" t="str">
        <f>IF(ISBLANK(火花營進度記錄!CT8),"未過關",火花營進度記錄!CT8)</f>
        <v>未過關</v>
      </c>
      <c r="H21" s="150" t="str">
        <f>IF(ISBLANK(火花營進度記錄!CY8),"未過關",火花營進度記錄!CY8)</f>
        <v>未過關</v>
      </c>
      <c r="I21" s="150" t="str">
        <f>IF(ISBLANK(火花營進度記錄!DD8),"未過關",火花營進度記錄!DD8)</f>
        <v>未過關</v>
      </c>
      <c r="J21" s="150" t="str">
        <f>IF(ISBLANK(火花營進度記錄!DI8),"未過關",火花營進度記錄!DI8)</f>
        <v>未過關</v>
      </c>
      <c r="K21" s="150" t="str">
        <f>IF(ISBLANK(火花營進度記錄!DN8),"未過關",火花營進度記錄!DN8)</f>
        <v>未過關</v>
      </c>
      <c r="L21" s="150" t="str">
        <f>IF(ISBLANK(火花營進度記錄!DS8),"未過關",火花營進度記錄!DS8)</f>
        <v>未過關</v>
      </c>
      <c r="M21" s="150" t="str">
        <f>IF(ISBLANK(火花營進度記錄!DX8),"未過關",火花營進度記錄!DX8)</f>
        <v>未過關</v>
      </c>
      <c r="N21" s="150" t="str">
        <f>IF(ISBLANK(火花營進度記錄!EC8),"未過關",火花營進度記錄!EC8)</f>
        <v>未過關</v>
      </c>
      <c r="O21" s="150" t="str">
        <f>IF(ISBLANK(火花營進度記錄!EE8),"未過關",火花營進度記錄!EE8)</f>
        <v>未過關</v>
      </c>
      <c r="P21" s="151" t="str">
        <f>IF(ISBLANK(火花營進度記錄!FE31),"未過關",火花營進度記錄!FE8)</f>
        <v>未過關</v>
      </c>
      <c r="Q21" s="152"/>
      <c r="R21" s="152"/>
      <c r="S21" s="227">
        <f>火花營進度記錄!IM8</f>
        <v>49</v>
      </c>
    </row>
    <row r="22" spans="1:21" ht="20.100000000000001" customHeight="1" thickBot="1">
      <c r="A22" s="243"/>
      <c r="B22" s="237"/>
      <c r="C22" s="240"/>
      <c r="D22" s="206" t="s">
        <v>156</v>
      </c>
      <c r="E22" s="154"/>
      <c r="F22" s="157" t="str">
        <f>IF(ISBLANK(火花營進度記錄!FO8),"未過關",火花營進度記錄!FO31)</f>
        <v>未過關</v>
      </c>
      <c r="G22" s="157" t="str">
        <f>IF(ISBLANK(火花營進度記錄!FT8),"未過關",火花營進度記錄!FT8)</f>
        <v>未過關</v>
      </c>
      <c r="H22" s="157" t="str">
        <f>IF(ISBLANK(火花營進度記錄!FY8),"未過關",火花營進度記錄!F8)</f>
        <v>未過關</v>
      </c>
      <c r="I22" s="157" t="str">
        <f>IF(ISBLANK(火花營進度記錄!GD8),"未過關",火花營進度記錄!GD8)</f>
        <v>未過關</v>
      </c>
      <c r="J22" s="157" t="str">
        <f>IF(ISBLANK(火花營進度記錄!GI8),"未過關",火花營進度記錄!GI8)</f>
        <v>未過關</v>
      </c>
      <c r="K22" s="157" t="str">
        <f>IF(ISBLANK(火花營進度記錄!GN8),"未過關",火花營進度記錄!GN8)</f>
        <v>未過關</v>
      </c>
      <c r="L22" s="157" t="str">
        <f>IF(ISBLANK(火花營進度記錄!GS8),"未過關",火花營進度記錄!GS8)</f>
        <v>未過關</v>
      </c>
      <c r="M22" s="157" t="str">
        <f>IF(ISBLANK(火花營進度記錄!GX8),"未過關",火花營進度記錄!GX8)</f>
        <v>未過關</v>
      </c>
      <c r="N22" s="157" t="str">
        <f>IF(ISBLANK(火花營進度記錄!HC8),"未過關",火花營進度記錄!HC8)</f>
        <v>未過關</v>
      </c>
      <c r="O22" s="157" t="str">
        <f>IF(ISBLANK(火花營進度記錄!HE8),"未過關",火花營進度記錄!HE8)</f>
        <v>未過關</v>
      </c>
      <c r="P22" s="158" t="str">
        <f>IF(ISBLANK(火花營進度記錄!IJ8),"未過關",火花營進度記錄!IJ8)</f>
        <v>未過關</v>
      </c>
      <c r="Q22" s="155"/>
      <c r="R22" s="155"/>
      <c r="S22" s="228">
        <f>火花營進度記錄!IN8</f>
        <v>49</v>
      </c>
    </row>
    <row r="23" spans="1:21" ht="20.100000000000001" customHeight="1" thickTop="1">
      <c r="A23" s="241">
        <v>8</v>
      </c>
      <c r="B23" s="244" t="str">
        <f>火花營進度記錄!B9</f>
        <v>XXX</v>
      </c>
      <c r="C23" s="247" t="str">
        <f>火花營進度記錄!C9</f>
        <v>S1b</v>
      </c>
      <c r="D23" s="208" t="s">
        <v>146</v>
      </c>
      <c r="E23" s="147" t="str">
        <f>IF(ISBLANK(火花營進度記錄!I9),"未過關",火花營進度記錄!I9)</f>
        <v>未過關</v>
      </c>
      <c r="F23" s="147" t="str">
        <f>IF(ISBLANK(火花營進度記錄!R9),"未過關",火花營進度記錄!R9)</f>
        <v>未過關</v>
      </c>
      <c r="G23" s="147" t="str">
        <f>IF(ISBLANK(火花營進度記錄!W9),"未過關",火花營進度記錄!W9)</f>
        <v>未過關</v>
      </c>
      <c r="H23" s="147" t="str">
        <f>IF(ISBLANK(火花營進度記錄!AB9),"未過關",火花營進度記錄!AB9)</f>
        <v>未過關</v>
      </c>
      <c r="I23" s="147" t="str">
        <f>IF(ISBLANK(火花營進度記錄!AG9),"未過關",火花營進度記錄!AG9)</f>
        <v>未過關</v>
      </c>
      <c r="J23" s="147" t="str">
        <f>IF(ISBLANK(火花營進度記錄!AL9),"未過關",火花營進度記錄!AL9)</f>
        <v>未過關</v>
      </c>
      <c r="K23" s="147" t="str">
        <f>IF(ISBLANK(火花營進度記錄!AQ9),"未過關",火花營進度記錄!AQ9)</f>
        <v>未過關</v>
      </c>
      <c r="L23" s="147" t="str">
        <f>IF(ISBLANK(火花營進度記錄!AV9),"未過關",火花營進度記錄!AV9)</f>
        <v>未過關</v>
      </c>
      <c r="M23" s="147" t="str">
        <f>IF(ISBLANK(火花營進度記錄!BA9),"未過關",火花營進度記錄!BA9)</f>
        <v>未過關</v>
      </c>
      <c r="N23" s="147" t="str">
        <f>IF(ISBLANK(火花營進度記錄!BF9),"未過關",火花營進度記錄!BF9)</f>
        <v>未過關</v>
      </c>
      <c r="O23" s="147" t="str">
        <f>IF(ISBLANK(火花營進度記錄!BH9),"未過關",火花營進度記錄!BH9)</f>
        <v>未過關</v>
      </c>
      <c r="P23" s="162" t="str">
        <f>IF(ISBLANK(火花營進度記錄!CD9),"未過關",火花營進度記錄!CD9)</f>
        <v>未過關</v>
      </c>
      <c r="Q23" s="167" t="s">
        <v>241</v>
      </c>
      <c r="R23" s="163"/>
      <c r="S23" s="226">
        <f>火花營進度記錄!IL9</f>
        <v>44</v>
      </c>
      <c r="U23" s="199"/>
    </row>
    <row r="24" spans="1:21" ht="20.100000000000001" customHeight="1">
      <c r="A24" s="242"/>
      <c r="B24" s="245"/>
      <c r="C24" s="248"/>
      <c r="D24" s="209" t="s">
        <v>153</v>
      </c>
      <c r="E24" s="149"/>
      <c r="F24" s="150" t="str">
        <f>IF(ISBLANK(火花營進度記錄!CO9),"未過關",火花營進度記錄!CO9)</f>
        <v>未過關</v>
      </c>
      <c r="G24" s="150" t="str">
        <f>IF(ISBLANK(火花營進度記錄!CT9),"未過關",火花營進度記錄!CT9)</f>
        <v>未過關</v>
      </c>
      <c r="H24" s="150" t="str">
        <f>IF(ISBLANK(火花營進度記錄!CY9),"未過關",火花營進度記錄!CY9)</f>
        <v>未過關</v>
      </c>
      <c r="I24" s="150" t="str">
        <f>IF(ISBLANK(火花營進度記錄!DD9),"未過關",火花營進度記錄!DD9)</f>
        <v>未過關</v>
      </c>
      <c r="J24" s="150" t="str">
        <f>IF(ISBLANK(火花營進度記錄!DI9),"未過關",火花營進度記錄!DI9)</f>
        <v>未過關</v>
      </c>
      <c r="K24" s="150" t="str">
        <f>IF(ISBLANK(火花營進度記錄!DN9),"未過關",火花營進度記錄!DN9)</f>
        <v>未過關</v>
      </c>
      <c r="L24" s="150" t="str">
        <f>IF(ISBLANK(火花營進度記錄!DS9),"未過關",火花營進度記錄!DS9)</f>
        <v>未過關</v>
      </c>
      <c r="M24" s="150" t="str">
        <f>IF(ISBLANK(火花營進度記錄!DX9),"未過關",火花營進度記錄!DX9)</f>
        <v>未過關</v>
      </c>
      <c r="N24" s="150" t="str">
        <f>IF(ISBLANK(火花營進度記錄!EC9),"未過關",火花營進度記錄!EC9)</f>
        <v>未過關</v>
      </c>
      <c r="O24" s="150" t="str">
        <f>IF(ISBLANK(火花營進度記錄!EE9),"未過關",火花營進度記錄!EE9)</f>
        <v>未過關</v>
      </c>
      <c r="P24" s="151" t="str">
        <f>IF(ISBLANK(火花營進度記錄!FE9),"未過關",火花營進度記錄!FE9)</f>
        <v>未過關</v>
      </c>
      <c r="Q24" s="152"/>
      <c r="R24" s="152"/>
      <c r="S24" s="227">
        <f>火花營進度記錄!IM9</f>
        <v>49</v>
      </c>
      <c r="U24" s="198"/>
    </row>
    <row r="25" spans="1:21" ht="20.100000000000001" customHeight="1" thickBot="1">
      <c r="A25" s="243"/>
      <c r="B25" s="246"/>
      <c r="C25" s="249"/>
      <c r="D25" s="210" t="s">
        <v>156</v>
      </c>
      <c r="E25" s="154"/>
      <c r="F25" s="150" t="str">
        <f>IF(ISBLANK(火花營進度記錄!FO9),"未過關",火花營進度記錄!FO9)</f>
        <v>未過關</v>
      </c>
      <c r="G25" s="150" t="str">
        <f>IF(ISBLANK(火花營進度記錄!FT9),"未過關",火花營進度記錄!FT9)</f>
        <v>未過關</v>
      </c>
      <c r="H25" s="150" t="str">
        <f>IF(ISBLANK(火花營進度記錄!FY9),"未過關",火花營進度記錄!FY9)</f>
        <v>未過關</v>
      </c>
      <c r="I25" s="150" t="str">
        <f>IF(ISBLANK(火花營進度記錄!GD9),"未過關",火花營進度記錄!GD9)</f>
        <v>未過關</v>
      </c>
      <c r="J25" s="150" t="str">
        <f>IF(ISBLANK(火花營進度記錄!GI9),"未過關",火花營進度記錄!GI9)</f>
        <v>未過關</v>
      </c>
      <c r="K25" s="150" t="str">
        <f>IF(ISBLANK(火花營進度記錄!GN9),"未過關",火花營進度記錄!GN9)</f>
        <v>未過關</v>
      </c>
      <c r="L25" s="150" t="str">
        <f>IF(ISBLANK(火花營進度記錄!GS9),"未過關",火花營進度記錄!GS9)</f>
        <v>未過關</v>
      </c>
      <c r="M25" s="150" t="str">
        <f>IF(ISBLANK(火花營進度記錄!GX9),"未過關",火花營進度記錄!GX9)</f>
        <v>未過關</v>
      </c>
      <c r="N25" s="150" t="str">
        <f>IF(ISBLANK(火花營進度記錄!HC9),"未過關",火花營進度記錄!HC9)</f>
        <v>未過關</v>
      </c>
      <c r="O25" s="150" t="str">
        <f>IF(ISBLANK(火花營進度記錄!HE9),"未過關",火花營進度記錄!HE9)</f>
        <v>未過關</v>
      </c>
      <c r="P25" s="151" t="str">
        <f>IF(ISBLANK(火花營進度記錄!IJ9),"未過關",火花營進度記錄!IJ9)</f>
        <v>未過關</v>
      </c>
      <c r="Q25" s="155"/>
      <c r="R25" s="155"/>
      <c r="S25" s="227">
        <f>火花營進度記錄!IN9</f>
        <v>49</v>
      </c>
    </row>
    <row r="26" spans="1:21" ht="20.100000000000001" customHeight="1" thickTop="1">
      <c r="A26" s="232">
        <v>9</v>
      </c>
      <c r="B26" s="235" t="str">
        <f>火花營進度記錄!B10</f>
        <v>XXX</v>
      </c>
      <c r="C26" s="238" t="str">
        <f>火花營進度記錄!C10</f>
        <v>S1b</v>
      </c>
      <c r="D26" s="204" t="s">
        <v>146</v>
      </c>
      <c r="E26" s="147">
        <f>IF(ISBLANK(火花營進度記錄!I10),"未過關",火花營進度記錄!I10)</f>
        <v>44121</v>
      </c>
      <c r="F26" s="147">
        <f>IF(ISBLANK(火花營進度記錄!R10),"未過關",火花營進度記錄!R10)</f>
        <v>44324</v>
      </c>
      <c r="G26" s="147">
        <f>IF(ISBLANK(火花營進度記錄!W10),"未過關",火花營進度記錄!W10)</f>
        <v>44324</v>
      </c>
      <c r="H26" s="147">
        <f>IF(ISBLANK(火花營進度記錄!AB10),"未過關",火花營進度記錄!AB10)</f>
        <v>44212</v>
      </c>
      <c r="I26" s="147">
        <f>IF(ISBLANK(火花營進度記錄!AG10),"未過關",火花營進度記錄!AG10)</f>
        <v>44324</v>
      </c>
      <c r="J26" s="147">
        <f>IF(ISBLANK(火花營進度記錄!AL10),"未過關",火花營進度記錄!AL10)</f>
        <v>44331</v>
      </c>
      <c r="K26" s="147">
        <f>IF(ISBLANK(火花營進度記錄!AQ10),"未過關",火花營進度記錄!AQ10)</f>
        <v>44282</v>
      </c>
      <c r="L26" s="147">
        <f>IF(ISBLANK(火花營進度記錄!AV10),"未過關",火花營進度記錄!AV10)</f>
        <v>44338</v>
      </c>
      <c r="M26" s="147" t="str">
        <f>IF(ISBLANK(火花營進度記錄!BA10),"未過關",火花營進度記錄!BA10)</f>
        <v>未過關</v>
      </c>
      <c r="N26" s="147" t="str">
        <f>IF(ISBLANK(火花營進度記錄!BF10),"未過關",火花營進度記錄!BF10)</f>
        <v>未過關</v>
      </c>
      <c r="O26" s="147" t="str">
        <f>IF(ISBLANK(火花營進度記錄!BH10),"未過關",火花營進度記錄!BH10)</f>
        <v>未過關</v>
      </c>
      <c r="P26" s="156" t="str">
        <f>IF(ISBLANK(火花營進度記錄!CD10),"未過關",火花營進度記錄!CD10)</f>
        <v>未過關</v>
      </c>
      <c r="Q26" s="175" t="s">
        <v>271</v>
      </c>
      <c r="R26" s="159"/>
      <c r="S26" s="226">
        <f>火花營進度記錄!IL10</f>
        <v>8</v>
      </c>
    </row>
    <row r="27" spans="1:21" ht="20.100000000000001" customHeight="1">
      <c r="A27" s="233"/>
      <c r="B27" s="236"/>
      <c r="C27" s="239"/>
      <c r="D27" s="205" t="s">
        <v>153</v>
      </c>
      <c r="E27" s="149"/>
      <c r="F27" s="150" t="str">
        <f>IF(ISBLANK(火花營進度記錄!CO10),"未過關",火花營進度記錄!CO10)</f>
        <v>未過關</v>
      </c>
      <c r="G27" s="150" t="str">
        <f>IF(ISBLANK(火花營進度記錄!CT10),"未過關",火花營進度記錄!CT10)</f>
        <v>未過關</v>
      </c>
      <c r="H27" s="150" t="str">
        <f>IF(ISBLANK(火花營進度記錄!CY10),"未過關",火花營進度記錄!CY10)</f>
        <v>未過關</v>
      </c>
      <c r="I27" s="150" t="str">
        <f>IF(ISBLANK(火花營進度記錄!DD10),"未過關",火花營進度記錄!DD10)</f>
        <v>未過關</v>
      </c>
      <c r="J27" s="150" t="str">
        <f>IF(ISBLANK(火花營進度記錄!DI10),"未過關",火花營進度記錄!DI10)</f>
        <v>未過關</v>
      </c>
      <c r="K27" s="150" t="str">
        <f>IF(ISBLANK(火花營進度記錄!DN10),"未過關",火花營進度記錄!DN10)</f>
        <v>未過關</v>
      </c>
      <c r="L27" s="150" t="str">
        <f>IF(ISBLANK(火花營進度記錄!DS10),"未過關",火花營進度記錄!DS10)</f>
        <v>未過關</v>
      </c>
      <c r="M27" s="150" t="str">
        <f>IF(ISBLANK(火花營進度記錄!DX10),"未過關",火花營進度記錄!DX10)</f>
        <v>未過關</v>
      </c>
      <c r="N27" s="150" t="str">
        <f>IF(ISBLANK(火花營進度記錄!EC10),"未過關",火花營進度記錄!EC10)</f>
        <v>未過關</v>
      </c>
      <c r="O27" s="150" t="str">
        <f>IF(ISBLANK(火花營進度記錄!EE10),"未過關",火花營進度記錄!EE10)</f>
        <v>未過關</v>
      </c>
      <c r="P27" s="151" t="str">
        <f>IF(ISBLANK(火花營進度記錄!FE10),"未過關",火花營進度記錄!FE10)</f>
        <v>未過關</v>
      </c>
      <c r="Q27" s="152"/>
      <c r="R27" s="152"/>
      <c r="S27" s="227">
        <f>火花營進度記錄!IM10</f>
        <v>49</v>
      </c>
    </row>
    <row r="28" spans="1:21" ht="20.100000000000001" customHeight="1" thickBot="1">
      <c r="A28" s="234"/>
      <c r="B28" s="237"/>
      <c r="C28" s="240"/>
      <c r="D28" s="206" t="s">
        <v>156</v>
      </c>
      <c r="E28" s="154"/>
      <c r="F28" s="157" t="str">
        <f>IF(ISBLANK(火花營進度記錄!FO10),"未過關",火花營進度記錄!FO10)</f>
        <v>未過關</v>
      </c>
      <c r="G28" s="157" t="str">
        <f>IF(ISBLANK(火花營進度記錄!FT10),"未過關",火花營進度記錄!FT10)</f>
        <v>未過關</v>
      </c>
      <c r="H28" s="157" t="str">
        <f>IF(ISBLANK(火花營進度記錄!FY10),"未過關",火花營進度記錄!F10)</f>
        <v>未過關</v>
      </c>
      <c r="I28" s="157" t="str">
        <f>IF(ISBLANK(火花營進度記錄!GD10),"未過關",火花營進度記錄!GD10)</f>
        <v>未過關</v>
      </c>
      <c r="J28" s="157" t="str">
        <f>IF(ISBLANK(火花營進度記錄!GI10),"未過關",火花營進度記錄!GI10)</f>
        <v>未過關</v>
      </c>
      <c r="K28" s="157" t="str">
        <f>IF(ISBLANK(火花營進度記錄!GN10),"未過關",火花營進度記錄!GN10)</f>
        <v>未過關</v>
      </c>
      <c r="L28" s="157" t="str">
        <f>IF(ISBLANK(火花營進度記錄!GS10),"未過關",火花營進度記錄!GS10)</f>
        <v>未過關</v>
      </c>
      <c r="M28" s="157" t="str">
        <f>IF(ISBLANK(火花營進度記錄!GX10),"未過關",火花營進度記錄!GX10)</f>
        <v>未過關</v>
      </c>
      <c r="N28" s="157" t="str">
        <f>IF(ISBLANK(火花營進度記錄!HC10),"未過關",火花營進度記錄!HC10)</f>
        <v>未過關</v>
      </c>
      <c r="O28" s="157" t="str">
        <f>IF(ISBLANK(火花營進度記錄!HE10),"未過關",火花營進度記錄!HE10)</f>
        <v>未過關</v>
      </c>
      <c r="P28" s="158" t="str">
        <f>IF(ISBLANK(火花營進度記錄!IJ10),"未過關",火花營進度記錄!IJ10)</f>
        <v>未過關</v>
      </c>
      <c r="Q28" s="155"/>
      <c r="R28" s="155"/>
      <c r="S28" s="228">
        <f>火花營進度記錄!IN10</f>
        <v>49</v>
      </c>
    </row>
    <row r="29" spans="1:21" ht="20.100000000000001" customHeight="1" thickTop="1">
      <c r="A29" s="241">
        <v>10</v>
      </c>
      <c r="B29" s="235" t="str">
        <f>火花營進度記錄!B11</f>
        <v>XXX</v>
      </c>
      <c r="C29" s="238" t="str">
        <f>火花營進度記錄!C11</f>
        <v>S1b</v>
      </c>
      <c r="D29" s="204" t="s">
        <v>146</v>
      </c>
      <c r="E29" s="147">
        <f>IF(ISBLANK(火花營進度記錄!I11),"未過關",火花營進度記錄!I11)</f>
        <v>44114</v>
      </c>
      <c r="F29" s="147">
        <f>IF(ISBLANK(火花營進度記錄!R11),"未過關",火花營進度記錄!R11)</f>
        <v>44324</v>
      </c>
      <c r="G29" s="147">
        <f>IF(ISBLANK(火花營進度記錄!W11),"未過關",火花營進度記錄!W11)</f>
        <v>44324</v>
      </c>
      <c r="H29" s="147">
        <f>IF(ISBLANK(火花營進度記錄!AB11),"未過關",火花營進度記錄!AB11)</f>
        <v>44212</v>
      </c>
      <c r="I29" s="147">
        <f>IF(ISBLANK(火花營進度記錄!AG11),"未過關",火花營進度記錄!AG11)</f>
        <v>44303</v>
      </c>
      <c r="J29" s="147">
        <f>IF(ISBLANK(火花營進度記錄!AL11),"未過關",火花營進度記錄!AL11)</f>
        <v>44331</v>
      </c>
      <c r="K29" s="147">
        <f>IF(ISBLANK(火花營進度記錄!AQ11),"未過關",火花營進度記錄!AQ11)</f>
        <v>44331</v>
      </c>
      <c r="L29" s="147">
        <f>IF(ISBLANK(火花營進度記錄!AV11),"未過關",火花營進度記錄!AV11)</f>
        <v>44338</v>
      </c>
      <c r="M29" s="147">
        <f>IF(ISBLANK(火花營進度記錄!BA11),"未過關",火花營進度記錄!BA11)</f>
        <v>44352</v>
      </c>
      <c r="N29" s="147" t="str">
        <f>IF(ISBLANK(火花營進度記錄!BF11),"未過關",火花營進度記錄!BF11)</f>
        <v>未過關</v>
      </c>
      <c r="O29" s="147" t="str">
        <f>IF(ISBLANK(火花營進度記錄!BH11),"未過關",火花營進度記錄!BH34)</f>
        <v>未過關</v>
      </c>
      <c r="P29" s="156" t="str">
        <f>IF(ISBLANK(火花營進度記錄!CD11),"未過關",火花營進度記錄!CD34)</f>
        <v>未過關</v>
      </c>
      <c r="Q29" s="175" t="s">
        <v>271</v>
      </c>
      <c r="R29" s="194"/>
      <c r="S29" s="226">
        <f>火花營進度記錄!IL11</f>
        <v>4</v>
      </c>
    </row>
    <row r="30" spans="1:21" ht="20.100000000000001" customHeight="1">
      <c r="A30" s="242"/>
      <c r="B30" s="236"/>
      <c r="C30" s="239"/>
      <c r="D30" s="205" t="s">
        <v>153</v>
      </c>
      <c r="E30" s="149"/>
      <c r="F30" s="150" t="str">
        <f>IF(ISBLANK(火花營進度記錄!CO11),"未過關",火花營進度記錄!CO11)</f>
        <v>未過關</v>
      </c>
      <c r="G30" s="150" t="str">
        <f>IF(ISBLANK(火花營進度記錄!CT11),"未過關",火花營進度記錄!CT11)</f>
        <v>未過關</v>
      </c>
      <c r="H30" s="150" t="str">
        <f>IF(ISBLANK(火花營進度記錄!CY11),"未過關",火花營進度記錄!CY11)</f>
        <v>未過關</v>
      </c>
      <c r="I30" s="150" t="str">
        <f>IF(ISBLANK(火花營進度記錄!DD11),"未過關",火花營進度記錄!DD11)</f>
        <v>未過關</v>
      </c>
      <c r="J30" s="150" t="str">
        <f>IF(ISBLANK(火花營進度記錄!DI11),"未過關",火花營進度記錄!DI11)</f>
        <v>未過關</v>
      </c>
      <c r="K30" s="150" t="str">
        <f>IF(ISBLANK(火花營進度記錄!DN11),"未過關",火花營進度記錄!DN11)</f>
        <v>未過關</v>
      </c>
      <c r="L30" s="150" t="str">
        <f>IF(ISBLANK(火花營進度記錄!DS11),"未過關",火花營進度記錄!DS11)</f>
        <v>未過關</v>
      </c>
      <c r="M30" s="150" t="str">
        <f>IF(ISBLANK(火花營進度記錄!DX11),"未過關",火花營進度記錄!DX11)</f>
        <v>未過關</v>
      </c>
      <c r="N30" s="150" t="str">
        <f>IF(ISBLANK(火花營進度記錄!EC11),"未過關",火花營進度記錄!EC11)</f>
        <v>未過關</v>
      </c>
      <c r="O30" s="150" t="str">
        <f>IF(ISBLANK(火花營進度記錄!EE11),"未過關",火花營進度記錄!EE11)</f>
        <v>未過關</v>
      </c>
      <c r="P30" s="151" t="str">
        <f>IF(ISBLANK(火花營進度記錄!FE34),"未過關",火花營進度記錄!FE11)</f>
        <v>未過關</v>
      </c>
      <c r="Q30" s="152"/>
      <c r="R30" s="152"/>
      <c r="S30" s="227">
        <f>火花營進度記錄!IM11</f>
        <v>49</v>
      </c>
    </row>
    <row r="31" spans="1:21" ht="20.100000000000001" customHeight="1" thickBot="1">
      <c r="A31" s="243"/>
      <c r="B31" s="237"/>
      <c r="C31" s="240"/>
      <c r="D31" s="206" t="s">
        <v>156</v>
      </c>
      <c r="E31" s="154"/>
      <c r="F31" s="157" t="str">
        <f>IF(ISBLANK(火花營進度記錄!FO11),"未過關",火花營進度記錄!FO34)</f>
        <v>未過關</v>
      </c>
      <c r="G31" s="157" t="str">
        <f>IF(ISBLANK(火花營進度記錄!FT11),"未過關",火花營進度記錄!FT11)</f>
        <v>未過關</v>
      </c>
      <c r="H31" s="157" t="str">
        <f>IF(ISBLANK(火花營進度記錄!FY11),"未過關",火花營進度記錄!F11)</f>
        <v>未過關</v>
      </c>
      <c r="I31" s="157" t="str">
        <f>IF(ISBLANK(火花營進度記錄!GD11),"未過關",火花營進度記錄!GD11)</f>
        <v>未過關</v>
      </c>
      <c r="J31" s="157" t="str">
        <f>IF(ISBLANK(火花營進度記錄!GI11),"未過關",火花營進度記錄!GI11)</f>
        <v>未過關</v>
      </c>
      <c r="K31" s="157" t="str">
        <f>IF(ISBLANK(火花營進度記錄!GN11),"未過關",火花營進度記錄!GN11)</f>
        <v>未過關</v>
      </c>
      <c r="L31" s="157" t="str">
        <f>IF(ISBLANK(火花營進度記錄!GS11),"未過關",火花營進度記錄!GS11)</f>
        <v>未過關</v>
      </c>
      <c r="M31" s="157" t="str">
        <f>IF(ISBLANK(火花營進度記錄!GX11),"未過關",火花營進度記錄!GX11)</f>
        <v>未過關</v>
      </c>
      <c r="N31" s="157" t="str">
        <f>IF(ISBLANK(火花營進度記錄!HC11),"未過關",火花營進度記錄!HC11)</f>
        <v>未過關</v>
      </c>
      <c r="O31" s="157" t="str">
        <f>IF(ISBLANK(火花營進度記錄!HE11),"未過關",火花營進度記錄!HE11)</f>
        <v>未過關</v>
      </c>
      <c r="P31" s="158" t="str">
        <f>IF(ISBLANK(火花營進度記錄!IJ11),"未過關",火花營進度記錄!IJ11)</f>
        <v>未過關</v>
      </c>
      <c r="Q31" s="155"/>
      <c r="R31" s="155"/>
      <c r="S31" s="228">
        <f>火花營進度記錄!IN11</f>
        <v>49</v>
      </c>
    </row>
    <row r="32" spans="1:21" ht="20.100000000000001" customHeight="1" thickTop="1">
      <c r="A32" s="232">
        <v>11</v>
      </c>
      <c r="B32" s="235" t="str">
        <f>火花營進度記錄!B12</f>
        <v>XXX</v>
      </c>
      <c r="C32" s="238" t="str">
        <f>火花營進度記錄!C12</f>
        <v>S1b</v>
      </c>
      <c r="D32" s="204" t="s">
        <v>146</v>
      </c>
      <c r="E32" s="147" t="str">
        <f>IF(ISBLANK(火花營進度記錄!I12),"未過關",火花營進度記錄!I12)</f>
        <v>未過關</v>
      </c>
      <c r="F32" s="147" t="str">
        <f>IF(ISBLANK(火花營進度記錄!R12),"未過關",火花營進度記錄!R12)</f>
        <v>未過關</v>
      </c>
      <c r="G32" s="147" t="str">
        <f>IF(ISBLANK(火花營進度記錄!W12),"未過關",火花營進度記錄!W12)</f>
        <v>未過關</v>
      </c>
      <c r="H32" s="147" t="str">
        <f>IF(ISBLANK(火花營進度記錄!AB12),"未過關",火花營進度記錄!AB12)</f>
        <v>未過關</v>
      </c>
      <c r="I32" s="147" t="str">
        <f>IF(ISBLANK(火花營進度記錄!AG12),"未過關",火花營進度記錄!AG12)</f>
        <v>未過關</v>
      </c>
      <c r="J32" s="147" t="str">
        <f>IF(ISBLANK(火花營進度記錄!AL12),"未過關",火花營進度記錄!AL12)</f>
        <v>未過關</v>
      </c>
      <c r="K32" s="147" t="str">
        <f>IF(ISBLANK(火花營進度記錄!AQ12),"未過關",火花營進度記錄!AQ12)</f>
        <v>未過關</v>
      </c>
      <c r="L32" s="147" t="str">
        <f>IF(ISBLANK(火花營進度記錄!AV12),"未過關",火花營進度記錄!AV12)</f>
        <v>未過關</v>
      </c>
      <c r="M32" s="147" t="str">
        <f>IF(ISBLANK(火花營進度記錄!BA12),"未過關",火花營進度記錄!BA12)</f>
        <v>未過關</v>
      </c>
      <c r="N32" s="147" t="str">
        <f>IF(ISBLANK(火花營進度記錄!BF12),"未過關",火花營進度記錄!BF12)</f>
        <v>未過關</v>
      </c>
      <c r="O32" s="147" t="str">
        <f>IF(ISBLANK(火花營進度記錄!BH12),"未過關",火花營進度記錄!BH12)</f>
        <v>未過關</v>
      </c>
      <c r="P32" s="162" t="str">
        <f>IF(ISBLANK(火花營進度記錄!CD12),"未過關",火花營進度記錄!CD12)</f>
        <v>未過關</v>
      </c>
      <c r="Q32" s="167" t="s">
        <v>241</v>
      </c>
      <c r="R32" s="163"/>
      <c r="S32" s="226">
        <f>火花營進度記錄!IL12</f>
        <v>44</v>
      </c>
      <c r="U32" s="199"/>
    </row>
    <row r="33" spans="1:21" ht="20.100000000000001" customHeight="1">
      <c r="A33" s="233"/>
      <c r="B33" s="236"/>
      <c r="C33" s="239"/>
      <c r="D33" s="205" t="s">
        <v>153</v>
      </c>
      <c r="E33" s="149"/>
      <c r="F33" s="150" t="str">
        <f>IF(ISBLANK(火花營進度記錄!CO12),"未過關",火花營進度記錄!CO12)</f>
        <v>未過關</v>
      </c>
      <c r="G33" s="150" t="str">
        <f>IF(ISBLANK(火花營進度記錄!CT12),"未過關",火花營進度記錄!CT12)</f>
        <v>未過關</v>
      </c>
      <c r="H33" s="150" t="str">
        <f>IF(ISBLANK(火花營進度記錄!CY12),"未過關",火花營進度記錄!CY12)</f>
        <v>未過關</v>
      </c>
      <c r="I33" s="150" t="str">
        <f>IF(ISBLANK(火花營進度記錄!DD12),"未過關",火花營進度記錄!DD12)</f>
        <v>未過關</v>
      </c>
      <c r="J33" s="150" t="str">
        <f>IF(ISBLANK(火花營進度記錄!DI12),"未過關",火花營進度記錄!DI12)</f>
        <v>未過關</v>
      </c>
      <c r="K33" s="150" t="str">
        <f>IF(ISBLANK(火花營進度記錄!DN12),"未過關",火花營進度記錄!DN12)</f>
        <v>未過關</v>
      </c>
      <c r="L33" s="150" t="str">
        <f>IF(ISBLANK(火花營進度記錄!DS12),"未過關",火花營進度記錄!DS12)</f>
        <v>未過關</v>
      </c>
      <c r="M33" s="150" t="str">
        <f>IF(ISBLANK(火花營進度記錄!DX12),"未過關",火花營進度記錄!DX12)</f>
        <v>未過關</v>
      </c>
      <c r="N33" s="150" t="str">
        <f>IF(ISBLANK(火花營進度記錄!EC12),"未過關",火花營進度記錄!EC12)</f>
        <v>未過關</v>
      </c>
      <c r="O33" s="150" t="str">
        <f>IF(ISBLANK(火花營進度記錄!EE12),"未過關",火花營進度記錄!EE12)</f>
        <v>未過關</v>
      </c>
      <c r="P33" s="151" t="str">
        <f>IF(ISBLANK(火花營進度記錄!FE12),"未過關",火花營進度記錄!FE12)</f>
        <v>未過關</v>
      </c>
      <c r="Q33" s="152"/>
      <c r="R33" s="152"/>
      <c r="S33" s="227">
        <f>火花營進度記錄!IM12</f>
        <v>49</v>
      </c>
      <c r="U33" s="198"/>
    </row>
    <row r="34" spans="1:21" ht="20.100000000000001" customHeight="1" thickBot="1">
      <c r="A34" s="234"/>
      <c r="B34" s="237"/>
      <c r="C34" s="240"/>
      <c r="D34" s="206" t="s">
        <v>156</v>
      </c>
      <c r="E34" s="154"/>
      <c r="F34" s="150" t="str">
        <f>IF(ISBLANK(火花營進度記錄!FO12),"未過關",火花營進度記錄!FO12)</f>
        <v>未過關</v>
      </c>
      <c r="G34" s="150" t="str">
        <f>IF(ISBLANK(火花營進度記錄!FT12),"未過關",火花營進度記錄!FT12)</f>
        <v>未過關</v>
      </c>
      <c r="H34" s="150" t="str">
        <f>IF(ISBLANK(火花營進度記錄!FY12),"未過關",火花營進度記錄!FY12)</f>
        <v>未過關</v>
      </c>
      <c r="I34" s="150" t="str">
        <f>IF(ISBLANK(火花營進度記錄!GD12),"未過關",火花營進度記錄!GD12)</f>
        <v>未過關</v>
      </c>
      <c r="J34" s="150" t="str">
        <f>IF(ISBLANK(火花營進度記錄!GI12),"未過關",火花營進度記錄!GI12)</f>
        <v>未過關</v>
      </c>
      <c r="K34" s="150" t="str">
        <f>IF(ISBLANK(火花營進度記錄!GN12),"未過關",火花營進度記錄!GN12)</f>
        <v>未過關</v>
      </c>
      <c r="L34" s="150" t="str">
        <f>IF(ISBLANK(火花營進度記錄!GS12),"未過關",火花營進度記錄!GS12)</f>
        <v>未過關</v>
      </c>
      <c r="M34" s="150" t="str">
        <f>IF(ISBLANK(火花營進度記錄!GX12),"未過關",火花營進度記錄!GX12)</f>
        <v>未過關</v>
      </c>
      <c r="N34" s="150" t="str">
        <f>IF(ISBLANK(火花營進度記錄!HC12),"未過關",火花營進度記錄!HC12)</f>
        <v>未過關</v>
      </c>
      <c r="O34" s="150" t="str">
        <f>IF(ISBLANK(火花營進度記錄!HE12),"未過關",火花營進度記錄!HE12)</f>
        <v>未過關</v>
      </c>
      <c r="P34" s="151" t="str">
        <f>IF(ISBLANK(火花營進度記錄!IJ12),"未過關",火花營進度記錄!IJ12)</f>
        <v>未過關</v>
      </c>
      <c r="Q34" s="155"/>
      <c r="R34" s="155"/>
      <c r="S34" s="227">
        <f>火花營進度記錄!IN12</f>
        <v>49</v>
      </c>
    </row>
    <row r="35" spans="1:21" ht="20.100000000000001" customHeight="1" thickTop="1">
      <c r="A35" s="232">
        <v>12</v>
      </c>
      <c r="B35" s="235" t="str">
        <f>火花營進度記錄!B13</f>
        <v>XXX</v>
      </c>
      <c r="C35" s="238" t="str">
        <f>火花營進度記錄!C13</f>
        <v>S1b</v>
      </c>
      <c r="D35" s="204" t="s">
        <v>146</v>
      </c>
      <c r="E35" s="147">
        <f>IF(ISBLANK(火花營進度記錄!I13),"未過關",火花營進度記錄!I13)</f>
        <v>44121</v>
      </c>
      <c r="F35" s="147">
        <f>IF(ISBLANK(火花營進度記錄!R13),"未過關",火花營進度記錄!R13)</f>
        <v>44324</v>
      </c>
      <c r="G35" s="147">
        <f>IF(ISBLANK(火花營進度記錄!W13),"未過關",火花營進度記錄!W13)</f>
        <v>44324</v>
      </c>
      <c r="H35" s="147">
        <f>IF(ISBLANK(火花營進度記錄!AB13),"未過關",火花營進度記錄!AB13)</f>
        <v>44212</v>
      </c>
      <c r="I35" s="147">
        <f>IF(ISBLANK(火花營進度記錄!AG13),"未過關",火花營進度記錄!AG13)</f>
        <v>44247</v>
      </c>
      <c r="J35" s="147">
        <f>IF(ISBLANK(火花營進度記錄!AL13),"未過關",火花營進度記錄!AL13)</f>
        <v>44338</v>
      </c>
      <c r="K35" s="147">
        <f>IF(ISBLANK(火花營進度記錄!AQ13),"未過關",火花營進度記錄!AQ13)</f>
        <v>44282</v>
      </c>
      <c r="L35" s="147">
        <f>IF(ISBLANK(火花營進度記錄!AV13),"未過關",火花營進度記錄!AV13)</f>
        <v>44338</v>
      </c>
      <c r="M35" s="147">
        <f>IF(ISBLANK(火花營進度記錄!BA13),"未過關",火花營進度記錄!BA13)</f>
        <v>44352</v>
      </c>
      <c r="N35" s="147" t="str">
        <f>IF(ISBLANK(火花營進度記錄!BF13),"未過關",火花營進度記錄!BF13)</f>
        <v>未過關</v>
      </c>
      <c r="O35" s="147" t="str">
        <f>IF(ISBLANK(火花營進度記錄!BH13),"未過關",火花營進度記錄!BH13)</f>
        <v>未過關</v>
      </c>
      <c r="P35" s="156" t="str">
        <f>IF(ISBLANK(火花營進度記錄!CD13),"未過關",火花營進度記錄!CD13)</f>
        <v>未過關</v>
      </c>
      <c r="Q35" s="175" t="s">
        <v>271</v>
      </c>
      <c r="R35" s="159"/>
      <c r="S35" s="226">
        <f>火花營進度記錄!IL13</f>
        <v>5</v>
      </c>
    </row>
    <row r="36" spans="1:21" ht="20.100000000000001" customHeight="1">
      <c r="A36" s="233"/>
      <c r="B36" s="236"/>
      <c r="C36" s="239"/>
      <c r="D36" s="205" t="s">
        <v>153</v>
      </c>
      <c r="E36" s="149"/>
      <c r="F36" s="150" t="str">
        <f>IF(ISBLANK(火花營進度記錄!CO13),"未過關",火花營進度記錄!CO13)</f>
        <v>未過關</v>
      </c>
      <c r="G36" s="150" t="str">
        <f>IF(ISBLANK(火花營進度記錄!CT13),"未過關",火花營進度記錄!CT13)</f>
        <v>未過關</v>
      </c>
      <c r="H36" s="150" t="str">
        <f>IF(ISBLANK(火花營進度記錄!CY13),"未過關",火花營進度記錄!CY13)</f>
        <v>未過關</v>
      </c>
      <c r="I36" s="150" t="str">
        <f>IF(ISBLANK(火花營進度記錄!DD13),"未過關",火花營進度記錄!DD13)</f>
        <v>未過關</v>
      </c>
      <c r="J36" s="150" t="str">
        <f>IF(ISBLANK(火花營進度記錄!DI13),"未過關",火花營進度記錄!DI13)</f>
        <v>未過關</v>
      </c>
      <c r="K36" s="150" t="str">
        <f>IF(ISBLANK(火花營進度記錄!DN13),"未過關",火花營進度記錄!DN13)</f>
        <v>未過關</v>
      </c>
      <c r="L36" s="150" t="str">
        <f>IF(ISBLANK(火花營進度記錄!DS13),"未過關",火花營進度記錄!DS13)</f>
        <v>未過關</v>
      </c>
      <c r="M36" s="150" t="str">
        <f>IF(ISBLANK(火花營進度記錄!DX13),"未過關",火花營進度記錄!DX13)</f>
        <v>未過關</v>
      </c>
      <c r="N36" s="150" t="str">
        <f>IF(ISBLANK(火花營進度記錄!EC13),"未過關",火花營進度記錄!EC13)</f>
        <v>未過關</v>
      </c>
      <c r="O36" s="150" t="str">
        <f>IF(ISBLANK(火花營進度記錄!EE13),"未過關",火花營進度記錄!EE13)</f>
        <v>未過關</v>
      </c>
      <c r="P36" s="151" t="str">
        <f>IF(ISBLANK(火花營進度記錄!FE13),"未過關",火花營進度記錄!FE13)</f>
        <v>未過關</v>
      </c>
      <c r="Q36" s="152"/>
      <c r="R36" s="152"/>
      <c r="S36" s="227">
        <f>火花營進度記錄!IM13</f>
        <v>49</v>
      </c>
    </row>
    <row r="37" spans="1:21" ht="20.100000000000001" customHeight="1" thickBot="1">
      <c r="A37" s="234"/>
      <c r="B37" s="237"/>
      <c r="C37" s="240"/>
      <c r="D37" s="206" t="s">
        <v>156</v>
      </c>
      <c r="E37" s="154"/>
      <c r="F37" s="157" t="str">
        <f>IF(ISBLANK(火花營進度記錄!FO13),"未過關",火花營進度記錄!FO13)</f>
        <v>未過關</v>
      </c>
      <c r="G37" s="157" t="str">
        <f>IF(ISBLANK(火花營進度記錄!FT13),"未過關",火花營進度記錄!FT13)</f>
        <v>未過關</v>
      </c>
      <c r="H37" s="157" t="str">
        <f>IF(ISBLANK(火花營進度記錄!FY13),"未過關",火花營進度記錄!F13)</f>
        <v>未過關</v>
      </c>
      <c r="I37" s="157" t="str">
        <f>IF(ISBLANK(火花營進度記錄!GD13),"未過關",火花營進度記錄!GD13)</f>
        <v>未過關</v>
      </c>
      <c r="J37" s="157" t="str">
        <f>IF(ISBLANK(火花營進度記錄!GI13),"未過關",火花營進度記錄!GI13)</f>
        <v>未過關</v>
      </c>
      <c r="K37" s="157" t="str">
        <f>IF(ISBLANK(火花營進度記錄!GN13),"未過關",火花營進度記錄!GN13)</f>
        <v>未過關</v>
      </c>
      <c r="L37" s="157" t="str">
        <f>IF(ISBLANK(火花營進度記錄!GS13),"未過關",火花營進度記錄!GS13)</f>
        <v>未過關</v>
      </c>
      <c r="M37" s="157" t="str">
        <f>IF(ISBLANK(火花營進度記錄!GX13),"未過關",火花營進度記錄!GX13)</f>
        <v>未過關</v>
      </c>
      <c r="N37" s="157" t="str">
        <f>IF(ISBLANK(火花營進度記錄!HC13),"未過關",火花營進度記錄!HC13)</f>
        <v>未過關</v>
      </c>
      <c r="O37" s="157" t="str">
        <f>IF(ISBLANK(火花營進度記錄!HE13),"未過關",火花營進度記錄!HE13)</f>
        <v>未過關</v>
      </c>
      <c r="P37" s="158" t="str">
        <f>IF(ISBLANK(火花營進度記錄!IJ13),"未過關",火花營進度記錄!IJ13)</f>
        <v>未過關</v>
      </c>
      <c r="Q37" s="155"/>
      <c r="R37" s="155"/>
      <c r="S37" s="228">
        <f>火花營進度記錄!IN13</f>
        <v>49</v>
      </c>
    </row>
    <row r="38" spans="1:21" ht="20.100000000000001" customHeight="1" thickTop="1">
      <c r="A38" s="241">
        <v>13</v>
      </c>
      <c r="B38" s="235" t="str">
        <f>火花營進度記錄!B14</f>
        <v>XXX</v>
      </c>
      <c r="C38" s="238" t="str">
        <f>火花營進度記錄!C14</f>
        <v>S1b</v>
      </c>
      <c r="D38" s="204" t="s">
        <v>146</v>
      </c>
      <c r="E38" s="147">
        <f>IF(ISBLANK(火花營進度記錄!I14),"未過關",火花營進度記錄!I14)</f>
        <v>44114</v>
      </c>
      <c r="F38" s="147" t="str">
        <f>IF(ISBLANK(火花營進度記錄!R14),"未過關",火花營進度記錄!R14)</f>
        <v>未過關</v>
      </c>
      <c r="G38" s="147" t="str">
        <f>IF(ISBLANK(火花營進度記錄!W14),"未過關",火花營進度記錄!W14)</f>
        <v>未過關</v>
      </c>
      <c r="H38" s="147">
        <f>IF(ISBLANK(火花營進度記錄!AB14),"未過關",火花營進度記錄!AB14)</f>
        <v>44212</v>
      </c>
      <c r="I38" s="147">
        <f>IF(ISBLANK(火花營進度記錄!AG14),"未過關",火花營進度記錄!AG14)</f>
        <v>44247</v>
      </c>
      <c r="J38" s="147">
        <f>IF(ISBLANK(火花營進度記錄!AL14),"未過關",火花營進度記錄!AL14)</f>
        <v>44331</v>
      </c>
      <c r="K38" s="147">
        <f>IF(ISBLANK(火花營進度記錄!AQ14),"未過關",火花營進度記錄!AQ14)</f>
        <v>44282</v>
      </c>
      <c r="L38" s="147">
        <f>IF(ISBLANK(火花營進度記錄!AV14),"未過關",火花營進度記錄!AV14)</f>
        <v>44338</v>
      </c>
      <c r="M38" s="147" t="str">
        <f>IF(ISBLANK(火花營進度記錄!BA14),"未過關",火花營進度記錄!BA14)</f>
        <v>未過關</v>
      </c>
      <c r="N38" s="147" t="str">
        <f>IF(ISBLANK(火花營進度記錄!BF14),"未過關",火花營進度記錄!BF14)</f>
        <v>未過關</v>
      </c>
      <c r="O38" s="147" t="str">
        <f>IF(ISBLANK(火花營進度記錄!BH14),"未過關",火花營進度記錄!BH37)</f>
        <v>未過關</v>
      </c>
      <c r="P38" s="156" t="str">
        <f>IF(ISBLANK(火花營進度記錄!CD14),"未過關",火花營進度記錄!CD37)</f>
        <v>未過關</v>
      </c>
      <c r="Q38" s="175" t="s">
        <v>271</v>
      </c>
      <c r="R38" s="194"/>
      <c r="S38" s="226">
        <f>火花營進度記錄!IL14</f>
        <v>14</v>
      </c>
    </row>
    <row r="39" spans="1:21" ht="20.100000000000001" customHeight="1">
      <c r="A39" s="242"/>
      <c r="B39" s="236"/>
      <c r="C39" s="239"/>
      <c r="D39" s="205" t="s">
        <v>153</v>
      </c>
      <c r="E39" s="149"/>
      <c r="F39" s="150" t="str">
        <f>IF(ISBLANK(火花營進度記錄!CO14),"未過關",火花營進度記錄!CO14)</f>
        <v>未過關</v>
      </c>
      <c r="G39" s="150" t="str">
        <f>IF(ISBLANK(火花營進度記錄!CT14),"未過關",火花營進度記錄!CT14)</f>
        <v>未過關</v>
      </c>
      <c r="H39" s="150" t="str">
        <f>IF(ISBLANK(火花營進度記錄!CY14),"未過關",火花營進度記錄!CY14)</f>
        <v>未過關</v>
      </c>
      <c r="I39" s="150" t="str">
        <f>IF(ISBLANK(火花營進度記錄!DD14),"未過關",火花營進度記錄!DD14)</f>
        <v>未過關</v>
      </c>
      <c r="J39" s="150" t="str">
        <f>IF(ISBLANK(火花營進度記錄!DI14),"未過關",火花營進度記錄!DI14)</f>
        <v>未過關</v>
      </c>
      <c r="K39" s="150" t="str">
        <f>IF(ISBLANK(火花營進度記錄!DN14),"未過關",火花營進度記錄!DN14)</f>
        <v>未過關</v>
      </c>
      <c r="L39" s="150" t="str">
        <f>IF(ISBLANK(火花營進度記錄!DS14),"未過關",火花營進度記錄!DS14)</f>
        <v>未過關</v>
      </c>
      <c r="M39" s="150" t="str">
        <f>IF(ISBLANK(火花營進度記錄!DX14),"未過關",火花營進度記錄!DX14)</f>
        <v>未過關</v>
      </c>
      <c r="N39" s="150" t="str">
        <f>IF(ISBLANK(火花營進度記錄!EC14),"未過關",火花營進度記錄!EC14)</f>
        <v>未過關</v>
      </c>
      <c r="O39" s="150" t="str">
        <f>IF(ISBLANK(火花營進度記錄!EE14),"未過關",火花營進度記錄!EE14)</f>
        <v>未過關</v>
      </c>
      <c r="P39" s="151" t="str">
        <f>IF(ISBLANK(火花營進度記錄!FE37),"未過關",火花營進度記錄!FE14)</f>
        <v>未過關</v>
      </c>
      <c r="Q39" s="152"/>
      <c r="R39" s="152"/>
      <c r="S39" s="227">
        <f>火花營進度記錄!IM14</f>
        <v>49</v>
      </c>
    </row>
    <row r="40" spans="1:21" ht="20.100000000000001" customHeight="1" thickBot="1">
      <c r="A40" s="243"/>
      <c r="B40" s="237"/>
      <c r="C40" s="240"/>
      <c r="D40" s="206" t="s">
        <v>156</v>
      </c>
      <c r="E40" s="154"/>
      <c r="F40" s="157" t="str">
        <f>IF(ISBLANK(火花營進度記錄!FO14),"未過關",火花營進度記錄!FO37)</f>
        <v>未過關</v>
      </c>
      <c r="G40" s="157" t="str">
        <f>IF(ISBLANK(火花營進度記錄!FT14),"未過關",火花營進度記錄!FT14)</f>
        <v>未過關</v>
      </c>
      <c r="H40" s="157" t="str">
        <f>IF(ISBLANK(火花營進度記錄!FY14),"未過關",火花營進度記錄!F14)</f>
        <v>未過關</v>
      </c>
      <c r="I40" s="157" t="str">
        <f>IF(ISBLANK(火花營進度記錄!GD14),"未過關",火花營進度記錄!GD14)</f>
        <v>未過關</v>
      </c>
      <c r="J40" s="157" t="str">
        <f>IF(ISBLANK(火花營進度記錄!GI14),"未過關",火花營進度記錄!GI14)</f>
        <v>未過關</v>
      </c>
      <c r="K40" s="157" t="str">
        <f>IF(ISBLANK(火花營進度記錄!GN14),"未過關",火花營進度記錄!GN14)</f>
        <v>未過關</v>
      </c>
      <c r="L40" s="157" t="str">
        <f>IF(ISBLANK(火花營進度記錄!GS14),"未過關",火花營進度記錄!GS14)</f>
        <v>未過關</v>
      </c>
      <c r="M40" s="157" t="str">
        <f>IF(ISBLANK(火花營進度記錄!GX14),"未過關",火花營進度記錄!GX14)</f>
        <v>未過關</v>
      </c>
      <c r="N40" s="157" t="str">
        <f>IF(ISBLANK(火花營進度記錄!HC14),"未過關",火花營進度記錄!HC14)</f>
        <v>未過關</v>
      </c>
      <c r="O40" s="157" t="str">
        <f>IF(ISBLANK(火花營進度記錄!HE14),"未過關",火花營進度記錄!HE14)</f>
        <v>未過關</v>
      </c>
      <c r="P40" s="158" t="str">
        <f>IF(ISBLANK(火花營進度記錄!IJ14),"未過關",火花營進度記錄!IJ14)</f>
        <v>未過關</v>
      </c>
      <c r="Q40" s="155"/>
      <c r="R40" s="155"/>
      <c r="S40" s="228">
        <f>火花營進度記錄!IN14</f>
        <v>49</v>
      </c>
    </row>
    <row r="41" spans="1:21" ht="20.100000000000001" customHeight="1" thickTop="1">
      <c r="A41" s="232">
        <v>14</v>
      </c>
      <c r="B41" s="235" t="str">
        <f>火花營進度記錄!B15</f>
        <v>XXX</v>
      </c>
      <c r="C41" s="238" t="str">
        <f>火花營進度記錄!C15</f>
        <v>S1b</v>
      </c>
      <c r="D41" s="204" t="s">
        <v>146</v>
      </c>
      <c r="E41" s="147">
        <f>IF(ISBLANK(火花營進度記錄!I15),"未過關",火花營進度記錄!I15)</f>
        <v>44121</v>
      </c>
      <c r="F41" s="147">
        <f>IF(ISBLANK(火花營進度記錄!R15),"未過關",火花營進度記錄!R15)</f>
        <v>44324</v>
      </c>
      <c r="G41" s="147">
        <f>IF(ISBLANK(火花營進度記錄!W15),"未過關",火花營進度記錄!W15)</f>
        <v>44324</v>
      </c>
      <c r="H41" s="147">
        <f>IF(ISBLANK(火花營進度記錄!AB15),"未過關",火花營進度記錄!AB15)</f>
        <v>44303</v>
      </c>
      <c r="I41" s="147">
        <f>IF(ISBLANK(火花營進度記錄!AG15),"未過關",火花營進度記錄!AG15)</f>
        <v>44331</v>
      </c>
      <c r="J41" s="147">
        <f>IF(ISBLANK(火花營進度記錄!AL15),"未過關",火花營進度記錄!AL15)</f>
        <v>44331</v>
      </c>
      <c r="K41" s="147">
        <f>IF(ISBLANK(火花營進度記錄!AQ15),"未過關",火花營進度記錄!AQ15)</f>
        <v>44282</v>
      </c>
      <c r="L41" s="147">
        <f>IF(ISBLANK(火花營進度記錄!AV15),"未過關",火花營進度記錄!AV15)</f>
        <v>44338</v>
      </c>
      <c r="M41" s="147">
        <f>IF(ISBLANK(火花營進度記錄!BA15),"未過關",火花營進度記錄!BA15)</f>
        <v>44352</v>
      </c>
      <c r="N41" s="147" t="str">
        <f>IF(ISBLANK(火花營進度記錄!BF15),"未過關",火花營進度記錄!BF15)</f>
        <v>未過關</v>
      </c>
      <c r="O41" s="147" t="str">
        <f>IF(ISBLANK(火花營進度記錄!BH15),"未過關",火花營進度記錄!BH15)</f>
        <v>未過關</v>
      </c>
      <c r="P41" s="162" t="str">
        <f>IF(ISBLANK(火花營進度記錄!CD15),"未過關",火花營進度記錄!CD15)</f>
        <v>未過關</v>
      </c>
      <c r="Q41" s="167" t="s">
        <v>271</v>
      </c>
      <c r="R41" s="163"/>
      <c r="S41" s="226">
        <f>火花營進度記錄!IL15</f>
        <v>4</v>
      </c>
      <c r="U41" s="199"/>
    </row>
    <row r="42" spans="1:21" ht="20.100000000000001" customHeight="1">
      <c r="A42" s="233"/>
      <c r="B42" s="236"/>
      <c r="C42" s="239"/>
      <c r="D42" s="205" t="s">
        <v>153</v>
      </c>
      <c r="E42" s="149"/>
      <c r="F42" s="150" t="str">
        <f>IF(ISBLANK(火花營進度記錄!CO15),"未過關",火花營進度記錄!CO15)</f>
        <v>未過關</v>
      </c>
      <c r="G42" s="150" t="str">
        <f>IF(ISBLANK(火花營進度記錄!CT15),"未過關",火花營進度記錄!CT15)</f>
        <v>未過關</v>
      </c>
      <c r="H42" s="150" t="str">
        <f>IF(ISBLANK(火花營進度記錄!CY15),"未過關",火花營進度記錄!CY15)</f>
        <v>未過關</v>
      </c>
      <c r="I42" s="150" t="str">
        <f>IF(ISBLANK(火花營進度記錄!DD15),"未過關",火花營進度記錄!DD15)</f>
        <v>未過關</v>
      </c>
      <c r="J42" s="150" t="str">
        <f>IF(ISBLANK(火花營進度記錄!DI15),"未過關",火花營進度記錄!DI15)</f>
        <v>未過關</v>
      </c>
      <c r="K42" s="150" t="str">
        <f>IF(ISBLANK(火花營進度記錄!DN15),"未過關",火花營進度記錄!DN15)</f>
        <v>未過關</v>
      </c>
      <c r="L42" s="150" t="str">
        <f>IF(ISBLANK(火花營進度記錄!DS15),"未過關",火花營進度記錄!DS15)</f>
        <v>未過關</v>
      </c>
      <c r="M42" s="150" t="str">
        <f>IF(ISBLANK(火花營進度記錄!DX15),"未過關",火花營進度記錄!DX15)</f>
        <v>未過關</v>
      </c>
      <c r="N42" s="150" t="str">
        <f>IF(ISBLANK(火花營進度記錄!EC15),"未過關",火花營進度記錄!EC15)</f>
        <v>未過關</v>
      </c>
      <c r="O42" s="150" t="str">
        <f>IF(ISBLANK(火花營進度記錄!EE15),"未過關",火花營進度記錄!EE15)</f>
        <v>未過關</v>
      </c>
      <c r="P42" s="151" t="str">
        <f>IF(ISBLANK(火花營進度記錄!FE15),"未過關",火花營進度記錄!FE15)</f>
        <v>未過關</v>
      </c>
      <c r="Q42" s="152"/>
      <c r="R42" s="152"/>
      <c r="S42" s="227">
        <f>火花營進度記錄!IM15</f>
        <v>49</v>
      </c>
      <c r="U42" s="198"/>
    </row>
    <row r="43" spans="1:21" ht="20.100000000000001" customHeight="1" thickBot="1">
      <c r="A43" s="234"/>
      <c r="B43" s="237"/>
      <c r="C43" s="240"/>
      <c r="D43" s="206" t="s">
        <v>156</v>
      </c>
      <c r="E43" s="154"/>
      <c r="F43" s="150" t="str">
        <f>IF(ISBLANK(火花營進度記錄!FO15),"未過關",火花營進度記錄!FO15)</f>
        <v>未過關</v>
      </c>
      <c r="G43" s="150" t="str">
        <f>IF(ISBLANK(火花營進度記錄!FT15),"未過關",火花營進度記錄!FT15)</f>
        <v>未過關</v>
      </c>
      <c r="H43" s="150" t="str">
        <f>IF(ISBLANK(火花營進度記錄!FY15),"未過關",火花營進度記錄!FY15)</f>
        <v>未過關</v>
      </c>
      <c r="I43" s="150" t="str">
        <f>IF(ISBLANK(火花營進度記錄!GD15),"未過關",火花營進度記錄!GD15)</f>
        <v>未過關</v>
      </c>
      <c r="J43" s="150" t="str">
        <f>IF(ISBLANK(火花營進度記錄!GI15),"未過關",火花營進度記錄!GI15)</f>
        <v>未過關</v>
      </c>
      <c r="K43" s="150" t="str">
        <f>IF(ISBLANK(火花營進度記錄!GN15),"未過關",火花營進度記錄!GN15)</f>
        <v>未過關</v>
      </c>
      <c r="L43" s="150" t="str">
        <f>IF(ISBLANK(火花營進度記錄!GS15),"未過關",火花營進度記錄!GS15)</f>
        <v>未過關</v>
      </c>
      <c r="M43" s="150" t="str">
        <f>IF(ISBLANK(火花營進度記錄!GX15),"未過關",火花營進度記錄!GX15)</f>
        <v>未過關</v>
      </c>
      <c r="N43" s="150" t="str">
        <f>IF(ISBLANK(火花營進度記錄!HC15),"未過關",火花營進度記錄!HC15)</f>
        <v>未過關</v>
      </c>
      <c r="O43" s="150" t="str">
        <f>IF(ISBLANK(火花營進度記錄!HE15),"未過關",火花營進度記錄!HE15)</f>
        <v>未過關</v>
      </c>
      <c r="P43" s="151" t="str">
        <f>IF(ISBLANK(火花營進度記錄!IJ15),"未過關",火花營進度記錄!IJ15)</f>
        <v>未過關</v>
      </c>
      <c r="Q43" s="155"/>
      <c r="R43" s="155"/>
      <c r="S43" s="227">
        <f>火花營進度記錄!IN15</f>
        <v>49</v>
      </c>
    </row>
    <row r="44" spans="1:21" ht="20.100000000000001" customHeight="1" thickTop="1">
      <c r="A44" s="232">
        <v>15</v>
      </c>
      <c r="B44" s="235" t="str">
        <f>火花營進度記錄!B16</f>
        <v>XXX</v>
      </c>
      <c r="C44" s="238" t="str">
        <f>火花營進度記錄!C16</f>
        <v>S2</v>
      </c>
      <c r="D44" s="195" t="s">
        <v>146</v>
      </c>
      <c r="E44" s="147">
        <f>IF(ISBLANK(火花營進度記錄!I16),"未過關",火花營進度記錄!I16)</f>
        <v>43736</v>
      </c>
      <c r="F44" s="147">
        <f>IF(ISBLANK(火花營進度記錄!R16),"未過關",火花營進度記錄!R16)</f>
        <v>43834</v>
      </c>
      <c r="G44" s="147">
        <f>IF(ISBLANK(火花營進度記錄!W16),"未過關",火花營進度記錄!W16)</f>
        <v>43834</v>
      </c>
      <c r="H44" s="147">
        <f>IF(ISBLANK(火花營進度記錄!AB16),"未過關",火花營進度記錄!AB16)</f>
        <v>43841</v>
      </c>
      <c r="I44" s="147">
        <f>IF(ISBLANK(火花營進度記錄!AG16),"未過關",火花營進度記錄!AG16)</f>
        <v>44114</v>
      </c>
      <c r="J44" s="147">
        <f>IF(ISBLANK(火花營進度記錄!AL16),"未過關",火花營進度記錄!AL16)</f>
        <v>44016</v>
      </c>
      <c r="K44" s="147">
        <f>IF(ISBLANK(火花營進度記錄!AQ16),"未過關",火花營進度記錄!AQ16)</f>
        <v>44149</v>
      </c>
      <c r="L44" s="147">
        <f>IF(ISBLANK(火花營進度記錄!AV16),"未過關",火花營進度記錄!AV16)</f>
        <v>44149</v>
      </c>
      <c r="M44" s="147">
        <f>IF(ISBLANK(火花營進度記錄!BA16),"未過關",火花營進度記錄!BA16)</f>
        <v>44310</v>
      </c>
      <c r="N44" s="147">
        <f>IF(ISBLANK(火花營進度記錄!BF16),"未過關",火花營進度記錄!BF16)</f>
        <v>44345</v>
      </c>
      <c r="O44" s="147">
        <f>IF(ISBLANK(火花營進度記錄!BH16),"未過關",火花營進度記錄!BH16)</f>
        <v>44345</v>
      </c>
      <c r="P44" s="156" t="str">
        <f>IF(ISBLANK(火花營進度記錄!CD16),"未過關",火花營進度記錄!CD16)</f>
        <v>未過關</v>
      </c>
      <c r="Q44" s="159" t="s">
        <v>270</v>
      </c>
      <c r="R44" s="159"/>
      <c r="S44" s="226">
        <f>火花營進度記錄!IL16</f>
        <v>0</v>
      </c>
    </row>
    <row r="45" spans="1:21" ht="20.100000000000001" customHeight="1">
      <c r="A45" s="233"/>
      <c r="B45" s="236"/>
      <c r="C45" s="239"/>
      <c r="D45" s="196" t="s">
        <v>153</v>
      </c>
      <c r="E45" s="149"/>
      <c r="F45" s="150">
        <f>IF(ISBLANK(火花營進度記錄!CO16),"未過關",火花營進度記錄!CO16)</f>
        <v>44324</v>
      </c>
      <c r="G45" s="150">
        <f>IF(ISBLANK(火花營進度記錄!CT16),"未過關",火花營進度記錄!CT16)</f>
        <v>44338</v>
      </c>
      <c r="H45" s="150" t="str">
        <f>IF(ISBLANK(火花營進度記錄!CY16),"未過關",火花營進度記錄!CY16)</f>
        <v>未過關</v>
      </c>
      <c r="I45" s="150">
        <f>IF(ISBLANK(火花營進度記錄!DD16),"未過關",火花營進度記錄!DD16)</f>
        <v>44345</v>
      </c>
      <c r="J45" s="150" t="str">
        <f>IF(ISBLANK(火花營進度記錄!DI16),"未過關",火花營進度記錄!DI16)</f>
        <v>未過關</v>
      </c>
      <c r="K45" s="150">
        <f>IF(ISBLANK(火花營進度記錄!DN16),"未過關",火花營進度記錄!DN16)</f>
        <v>44345</v>
      </c>
      <c r="L45" s="150" t="str">
        <f>IF(ISBLANK(火花營進度記錄!DS16),"未過關",火花營進度記錄!DS16)</f>
        <v>未過關</v>
      </c>
      <c r="M45" s="150" t="str">
        <f>IF(ISBLANK(火花營進度記錄!DX16),"未過關",火花營進度記錄!DX16)</f>
        <v>未過關</v>
      </c>
      <c r="N45" s="150" t="str">
        <f>IF(ISBLANK(火花營進度記錄!EC16),"未過關",火花營進度記錄!EC16)</f>
        <v>未過關</v>
      </c>
      <c r="O45" s="150" t="str">
        <f>IF(ISBLANK(火花營進度記錄!EE16),"未過關",火花營進度記錄!EE16)</f>
        <v>未過關</v>
      </c>
      <c r="P45" s="151" t="str">
        <f>IF(ISBLANK(火花營進度記錄!FE16),"未過關",火花營進度記錄!FE16)</f>
        <v>未過關</v>
      </c>
      <c r="Q45" s="219" t="s">
        <v>272</v>
      </c>
      <c r="R45" s="152"/>
      <c r="S45" s="227">
        <f>火花營進度記錄!IM16</f>
        <v>20</v>
      </c>
    </row>
    <row r="46" spans="1:21" ht="20.100000000000001" customHeight="1" thickBot="1">
      <c r="A46" s="234"/>
      <c r="B46" s="237"/>
      <c r="C46" s="240"/>
      <c r="D46" s="197" t="s">
        <v>156</v>
      </c>
      <c r="E46" s="154"/>
      <c r="F46" s="157" t="str">
        <f>IF(ISBLANK(火花營進度記錄!FO16),"未過關",火花營進度記錄!FO16)</f>
        <v>未過關</v>
      </c>
      <c r="G46" s="157" t="str">
        <f>IF(ISBLANK(火花營進度記錄!FT16),"未過關",火花營進度記錄!FT16)</f>
        <v>未過關</v>
      </c>
      <c r="H46" s="157" t="str">
        <f>IF(ISBLANK(火花營進度記錄!FY16),"未過關",火花營進度記錄!F16)</f>
        <v>未過關</v>
      </c>
      <c r="I46" s="157" t="str">
        <f>IF(ISBLANK(火花營進度記錄!GD16),"未過關",火花營進度記錄!GD16)</f>
        <v>未過關</v>
      </c>
      <c r="J46" s="157" t="str">
        <f>IF(ISBLANK(火花營進度記錄!GI16),"未過關",火花營進度記錄!GI16)</f>
        <v>未過關</v>
      </c>
      <c r="K46" s="157" t="str">
        <f>IF(ISBLANK(火花營進度記錄!GN16),"未過關",火花營進度記錄!GN16)</f>
        <v>未過關</v>
      </c>
      <c r="L46" s="157" t="str">
        <f>IF(ISBLANK(火花營進度記錄!GS16),"未過關",火花營進度記錄!GS16)</f>
        <v>未過關</v>
      </c>
      <c r="M46" s="157" t="str">
        <f>IF(ISBLANK(火花營進度記錄!GX16),"未過關",火花營進度記錄!GX16)</f>
        <v>未過關</v>
      </c>
      <c r="N46" s="157" t="str">
        <f>IF(ISBLANK(火花營進度記錄!HC16),"未過關",火花營進度記錄!HC16)</f>
        <v>未過關</v>
      </c>
      <c r="O46" s="157" t="str">
        <f>IF(ISBLANK(火花營進度記錄!HE16),"未過關",火花營進度記錄!HE16)</f>
        <v>未過關</v>
      </c>
      <c r="P46" s="158" t="str">
        <f>IF(ISBLANK(火花營進度記錄!IJ16),"未過關",火花營進度記錄!IJ16)</f>
        <v>未過關</v>
      </c>
      <c r="Q46" s="155"/>
      <c r="R46" s="155"/>
      <c r="S46" s="228">
        <f>火花營進度記錄!IN16</f>
        <v>49</v>
      </c>
    </row>
    <row r="47" spans="1:21" ht="20.100000000000001" customHeight="1" thickTop="1">
      <c r="A47" s="241">
        <v>16</v>
      </c>
      <c r="B47" s="235" t="str">
        <f>火花營進度記錄!B17</f>
        <v>XXX</v>
      </c>
      <c r="C47" s="238" t="str">
        <f>火花營進度記錄!C17</f>
        <v>S2</v>
      </c>
      <c r="D47" s="195" t="s">
        <v>146</v>
      </c>
      <c r="E47" s="147">
        <f>IF(ISBLANK(火花營進度記錄!I17),"未過關",火花營進度記錄!I17)</f>
        <v>43736</v>
      </c>
      <c r="F47" s="147">
        <f>IF(ISBLANK(火花營進度記錄!R17),"未過關",火花營進度記錄!R17)</f>
        <v>43757</v>
      </c>
      <c r="G47" s="147">
        <f>IF(ISBLANK(火花營進度記錄!W17),"未過關",火花營進度記錄!W17)</f>
        <v>43771</v>
      </c>
      <c r="H47" s="147">
        <f>IF(ISBLANK(火花營進度記錄!AB17),"未過關",火花營進度記錄!AB17)</f>
        <v>44009</v>
      </c>
      <c r="I47" s="147">
        <f>IF(ISBLANK(火花營進度記錄!AG17),"未過關",火花營進度記錄!AG17)</f>
        <v>44114</v>
      </c>
      <c r="J47" s="147">
        <f>IF(ISBLANK(火花營進度記錄!AL17),"未過關",火花營進度記錄!AL17)</f>
        <v>44016</v>
      </c>
      <c r="K47" s="147">
        <f>IF(ISBLANK(火花營進度記錄!AQ17),"未過關",火花營進度記錄!AQ17)</f>
        <v>44114</v>
      </c>
      <c r="L47" s="147">
        <f>IF(ISBLANK(火花營進度記錄!AV17),"未過關",火花營進度記錄!AV17)</f>
        <v>44128</v>
      </c>
      <c r="M47" s="147">
        <f>IF(ISBLANK(火花營進度記錄!BA17),"未過關",火花營進度記錄!BA17)</f>
        <v>44149</v>
      </c>
      <c r="N47" s="147">
        <f>IF(ISBLANK(火花營進度記錄!BF17),"未過關",火花營進度記錄!BF17)</f>
        <v>44352</v>
      </c>
      <c r="O47" s="147">
        <f>IF(ISBLANK(火花營進度記錄!BH17),"未過關",火花營進度記錄!BH40)</f>
        <v>44149</v>
      </c>
      <c r="P47" s="156" t="str">
        <f>IF(ISBLANK(火花營進度記錄!CD17),"未過關",火花營進度記錄!CD40)</f>
        <v>未過關</v>
      </c>
      <c r="Q47" s="159" t="s">
        <v>270</v>
      </c>
      <c r="R47" s="194"/>
      <c r="S47" s="226">
        <f>火花營進度記錄!IL17</f>
        <v>0</v>
      </c>
    </row>
    <row r="48" spans="1:21" ht="20.100000000000001" customHeight="1">
      <c r="A48" s="242"/>
      <c r="B48" s="236"/>
      <c r="C48" s="239"/>
      <c r="D48" s="196" t="s">
        <v>153</v>
      </c>
      <c r="E48" s="149"/>
      <c r="F48" s="150">
        <f>IF(ISBLANK(火花營進度記錄!CO17),"未過關",火花營進度記錄!CO17)</f>
        <v>44310</v>
      </c>
      <c r="G48" s="150">
        <f>IF(ISBLANK(火花營進度記錄!CT17),"未過關",火花營進度記錄!CT17)</f>
        <v>44310</v>
      </c>
      <c r="H48" s="150">
        <f>IF(ISBLANK(火花營進度記錄!CY17),"未過關",火花營進度記錄!CY17)</f>
        <v>44338</v>
      </c>
      <c r="I48" s="150">
        <f>IF(ISBLANK(火花營進度記錄!DD17),"未過關",火花營進度記錄!DD17)</f>
        <v>44345</v>
      </c>
      <c r="J48" s="150">
        <f>IF(ISBLANK(火花營進度記錄!DI17),"未過關",火花營進度記錄!DI17)</f>
        <v>44338</v>
      </c>
      <c r="K48" s="150">
        <f>IF(ISBLANK(火花營進度記錄!DN17),"未過關",火花營進度記錄!DN17)</f>
        <v>44338</v>
      </c>
      <c r="L48" s="150" t="str">
        <f>IF(ISBLANK(火花營進度記錄!DS17),"未過關",火花營進度記錄!DS17)</f>
        <v>未過關</v>
      </c>
      <c r="M48" s="150" t="str">
        <f>IF(ISBLANK(火花營進度記錄!DX17),"未過關",火花營進度記錄!DX17)</f>
        <v>未過關</v>
      </c>
      <c r="N48" s="150" t="str">
        <f>IF(ISBLANK(火花營進度記錄!EC17),"未過關",火花營進度記錄!EC17)</f>
        <v>未過關</v>
      </c>
      <c r="O48" s="150" t="str">
        <f>IF(ISBLANK(火花營進度記錄!EE17),"未過關",火花營進度記錄!EE17)</f>
        <v>未過關</v>
      </c>
      <c r="P48" s="151" t="str">
        <f>IF(ISBLANK(火花營進度記錄!FE40),"未過關",火花營進度記錄!FE17)</f>
        <v>未過關</v>
      </c>
      <c r="Q48" s="219" t="s">
        <v>272</v>
      </c>
      <c r="R48" s="152"/>
      <c r="S48" s="227">
        <f>火花營進度記錄!IM17</f>
        <v>12</v>
      </c>
    </row>
    <row r="49" spans="1:21" ht="20.100000000000001" customHeight="1" thickBot="1">
      <c r="A49" s="243"/>
      <c r="B49" s="237"/>
      <c r="C49" s="240"/>
      <c r="D49" s="197" t="s">
        <v>156</v>
      </c>
      <c r="E49" s="154"/>
      <c r="F49" s="157" t="str">
        <f>IF(ISBLANK(火花營進度記錄!FO17),"未過關",火花營進度記錄!FO40)</f>
        <v>未過關</v>
      </c>
      <c r="G49" s="157" t="str">
        <f>IF(ISBLANK(火花營進度記錄!FT17),"未過關",火花營進度記錄!FT17)</f>
        <v>未過關</v>
      </c>
      <c r="H49" s="157" t="str">
        <f>IF(ISBLANK(火花營進度記錄!FY17),"未過關",火花營進度記錄!F17)</f>
        <v>未過關</v>
      </c>
      <c r="I49" s="157" t="str">
        <f>IF(ISBLANK(火花營進度記錄!GD17),"未過關",火花營進度記錄!GD17)</f>
        <v>未過關</v>
      </c>
      <c r="J49" s="157" t="str">
        <f>IF(ISBLANK(火花營進度記錄!GI17),"未過關",火花營進度記錄!GI17)</f>
        <v>未過關</v>
      </c>
      <c r="K49" s="157" t="str">
        <f>IF(ISBLANK(火花營進度記錄!GN17),"未過關",火花營進度記錄!GN17)</f>
        <v>未過關</v>
      </c>
      <c r="L49" s="157" t="str">
        <f>IF(ISBLANK(火花營進度記錄!GS17),"未過關",火花營進度記錄!GS17)</f>
        <v>未過關</v>
      </c>
      <c r="M49" s="157" t="str">
        <f>IF(ISBLANK(火花營進度記錄!GX17),"未過關",火花營進度記錄!GX17)</f>
        <v>未過關</v>
      </c>
      <c r="N49" s="157" t="str">
        <f>IF(ISBLANK(火花營進度記錄!HC17),"未過關",火花營進度記錄!HC17)</f>
        <v>未過關</v>
      </c>
      <c r="O49" s="157" t="str">
        <f>IF(ISBLANK(火花營進度記錄!HE17),"未過關",火花營進度記錄!HE17)</f>
        <v>未過關</v>
      </c>
      <c r="P49" s="158" t="str">
        <f>IF(ISBLANK(火花營進度記錄!IJ17),"未過關",火花營進度記錄!IJ17)</f>
        <v>未過關</v>
      </c>
      <c r="Q49" s="155"/>
      <c r="R49" s="155"/>
      <c r="S49" s="228">
        <f>火花營進度記錄!IN17</f>
        <v>49</v>
      </c>
    </row>
    <row r="50" spans="1:21" ht="20.100000000000001" customHeight="1" thickTop="1">
      <c r="A50" s="232">
        <v>17</v>
      </c>
      <c r="B50" s="235" t="str">
        <f>火花營進度記錄!B18</f>
        <v>XXX</v>
      </c>
      <c r="C50" s="238" t="str">
        <f>火花營進度記錄!C18</f>
        <v>S2</v>
      </c>
      <c r="D50" s="195" t="s">
        <v>146</v>
      </c>
      <c r="E50" s="147">
        <f>IF(ISBLANK(火花營進度記錄!I18),"未過關",火花營進度記錄!I18)</f>
        <v>43736</v>
      </c>
      <c r="F50" s="147">
        <f>IF(ISBLANK(火花營進度記錄!R18),"未過關",火花營進度記錄!R18)</f>
        <v>43841</v>
      </c>
      <c r="G50" s="147">
        <f>IF(ISBLANK(火花營進度記錄!W18),"未過關",火花營進度記錄!W18)</f>
        <v>44009</v>
      </c>
      <c r="H50" s="147">
        <f>IF(ISBLANK(火花營進度記錄!AB18),"未過關",火花營進度記錄!AB18)</f>
        <v>44114</v>
      </c>
      <c r="I50" s="147">
        <f>IF(ISBLANK(火花營進度記錄!AG18),"未過關",火花營進度記錄!AG18)</f>
        <v>44149</v>
      </c>
      <c r="J50" s="147">
        <f>IF(ISBLANK(火花營進度記錄!AL18),"未過關",火花營進度記錄!AL18)</f>
        <v>44128</v>
      </c>
      <c r="K50" s="147">
        <f>IF(ISBLANK(火花營進度記錄!AQ18),"未過關",火花營進度記錄!AQ18)</f>
        <v>44331</v>
      </c>
      <c r="L50" s="147">
        <f>IF(ISBLANK(火花營進度記錄!AV18),"未過關",火花營進度記錄!AV18)</f>
        <v>44331</v>
      </c>
      <c r="M50" s="147" t="str">
        <f>IF(ISBLANK(火花營進度記錄!BA18),"未過關",火花營進度記錄!BA18)</f>
        <v>未過關</v>
      </c>
      <c r="N50" s="147" t="str">
        <f>IF(ISBLANK(火花營進度記錄!BF18),"未過關",火花營進度記錄!BF18)</f>
        <v>未過關</v>
      </c>
      <c r="O50" s="147" t="str">
        <f>IF(ISBLANK(火花營進度記錄!BH18),"未過關",火花營進度記錄!BH18)</f>
        <v>未過關</v>
      </c>
      <c r="P50" s="162" t="str">
        <f>IF(ISBLANK(火花營進度記錄!CD18),"未過關",火花營進度記錄!CD18)</f>
        <v>未過關</v>
      </c>
      <c r="Q50" s="167" t="s">
        <v>271</v>
      </c>
      <c r="R50" s="163"/>
      <c r="S50" s="226">
        <f>火花營進度記錄!IL18</f>
        <v>6</v>
      </c>
      <c r="U50" s="199"/>
    </row>
    <row r="51" spans="1:21" ht="20.100000000000001" customHeight="1">
      <c r="A51" s="233"/>
      <c r="B51" s="236"/>
      <c r="C51" s="239"/>
      <c r="D51" s="196" t="s">
        <v>153</v>
      </c>
      <c r="E51" s="149"/>
      <c r="F51" s="150" t="str">
        <f>IF(ISBLANK(火花營進度記錄!CO18),"未過關",火花營進度記錄!CO18)</f>
        <v>未過關</v>
      </c>
      <c r="G51" s="150" t="str">
        <f>IF(ISBLANK(火花營進度記錄!CT18),"未過關",火花營進度記錄!CT18)</f>
        <v>未過關</v>
      </c>
      <c r="H51" s="150" t="str">
        <f>IF(ISBLANK(火花營進度記錄!CY18),"未過關",火花營進度記錄!CY18)</f>
        <v>未過關</v>
      </c>
      <c r="I51" s="150" t="str">
        <f>IF(ISBLANK(火花營進度記錄!DD18),"未過關",火花營進度記錄!DD18)</f>
        <v>未過關</v>
      </c>
      <c r="J51" s="150" t="str">
        <f>IF(ISBLANK(火花營進度記錄!DI18),"未過關",火花營進度記錄!DI18)</f>
        <v>未過關</v>
      </c>
      <c r="K51" s="150" t="str">
        <f>IF(ISBLANK(火花營進度記錄!DN18),"未過關",火花營進度記錄!DN18)</f>
        <v>未過關</v>
      </c>
      <c r="L51" s="150" t="str">
        <f>IF(ISBLANK(火花營進度記錄!DS18),"未過關",火花營進度記錄!DS18)</f>
        <v>未過關</v>
      </c>
      <c r="M51" s="150" t="str">
        <f>IF(ISBLANK(火花營進度記錄!DX18),"未過關",火花營進度記錄!DX18)</f>
        <v>未過關</v>
      </c>
      <c r="N51" s="150" t="str">
        <f>IF(ISBLANK(火花營進度記錄!EC18),"未過關",火花營進度記錄!EC18)</f>
        <v>未過關</v>
      </c>
      <c r="O51" s="150" t="str">
        <f>IF(ISBLANK(火花營進度記錄!EE18),"未過關",火花營進度記錄!EE18)</f>
        <v>未過關</v>
      </c>
      <c r="P51" s="151" t="str">
        <f>IF(ISBLANK(火花營進度記錄!FE18),"未過關",火花營進度記錄!FE18)</f>
        <v>未過關</v>
      </c>
      <c r="Q51" s="152"/>
      <c r="R51" s="152"/>
      <c r="S51" s="227">
        <f>火花營進度記錄!IM18</f>
        <v>29</v>
      </c>
      <c r="U51" s="198"/>
    </row>
    <row r="52" spans="1:21" ht="20.100000000000001" customHeight="1" thickBot="1">
      <c r="A52" s="234"/>
      <c r="B52" s="237"/>
      <c r="C52" s="240"/>
      <c r="D52" s="197" t="s">
        <v>156</v>
      </c>
      <c r="E52" s="154"/>
      <c r="F52" s="150" t="str">
        <f>IF(ISBLANK(火花營進度記錄!FO18),"未過關",火花營進度記錄!FO18)</f>
        <v>未過關</v>
      </c>
      <c r="G52" s="150" t="str">
        <f>IF(ISBLANK(火花營進度記錄!FT18),"未過關",火花營進度記錄!FT18)</f>
        <v>未過關</v>
      </c>
      <c r="H52" s="150" t="str">
        <f>IF(ISBLANK(火花營進度記錄!FY18),"未過關",火花營進度記錄!FY18)</f>
        <v>未過關</v>
      </c>
      <c r="I52" s="150" t="str">
        <f>IF(ISBLANK(火花營進度記錄!GD18),"未過關",火花營進度記錄!GD18)</f>
        <v>未過關</v>
      </c>
      <c r="J52" s="150" t="str">
        <f>IF(ISBLANK(火花營進度記錄!GI18),"未過關",火花營進度記錄!GI18)</f>
        <v>未過關</v>
      </c>
      <c r="K52" s="150" t="str">
        <f>IF(ISBLANK(火花營進度記錄!GN18),"未過關",火花營進度記錄!GN18)</f>
        <v>未過關</v>
      </c>
      <c r="L52" s="150" t="str">
        <f>IF(ISBLANK(火花營進度記錄!GS18),"未過關",火花營進度記錄!GS18)</f>
        <v>未過關</v>
      </c>
      <c r="M52" s="150" t="str">
        <f>IF(ISBLANK(火花營進度記錄!GX18),"未過關",火花營進度記錄!GX18)</f>
        <v>未過關</v>
      </c>
      <c r="N52" s="150" t="str">
        <f>IF(ISBLANK(火花營進度記錄!HC18),"未過關",火花營進度記錄!HC18)</f>
        <v>未過關</v>
      </c>
      <c r="O52" s="150" t="str">
        <f>IF(ISBLANK(火花營進度記錄!HE18),"未過關",火花營進度記錄!HE18)</f>
        <v>未過關</v>
      </c>
      <c r="P52" s="151" t="str">
        <f>IF(ISBLANK(火花營進度記錄!IJ18),"未過關",火花營進度記錄!IJ18)</f>
        <v>未過關</v>
      </c>
      <c r="Q52" s="155"/>
      <c r="R52" s="155"/>
      <c r="S52" s="227">
        <f>火花營進度記錄!IN18</f>
        <v>49</v>
      </c>
    </row>
    <row r="53" spans="1:21" ht="20.100000000000001" customHeight="1" thickTop="1">
      <c r="A53" s="241">
        <v>18</v>
      </c>
      <c r="B53" s="235" t="str">
        <f>火花營進度記錄!B19</f>
        <v>XXX</v>
      </c>
      <c r="C53" s="238" t="str">
        <f>火花營進度記錄!C19</f>
        <v>S2</v>
      </c>
      <c r="D53" s="195" t="s">
        <v>146</v>
      </c>
      <c r="E53" s="147">
        <f>IF(ISBLANK(火花營進度記錄!I19),"未過關",火花營進度記錄!I19)</f>
        <v>43736</v>
      </c>
      <c r="F53" s="147">
        <f>IF(ISBLANK(火花營進度記錄!R19),"未過關",火花營進度記錄!R19)</f>
        <v>44009</v>
      </c>
      <c r="G53" s="147">
        <f>IF(ISBLANK(火花營進度記錄!W19),"未過關",火花營進度記錄!W19)</f>
        <v>44009</v>
      </c>
      <c r="H53" s="147">
        <f>IF(ISBLANK(火花營進度記錄!AB19),"未過關",火花營進度記錄!AB19)</f>
        <v>44149</v>
      </c>
      <c r="I53" s="147">
        <f>IF(ISBLANK(火花營進度記錄!AG19),"未過關",火花營進度記錄!AG19)</f>
        <v>44149</v>
      </c>
      <c r="J53" s="147">
        <f>IF(ISBLANK(火花營進度記錄!AL19),"未過關",火花營進度記錄!AL19)</f>
        <v>44128</v>
      </c>
      <c r="K53" s="147">
        <f>IF(ISBLANK(火花營進度記錄!AQ19),"未過關",火花營進度記錄!AQ19)</f>
        <v>44310</v>
      </c>
      <c r="L53" s="147">
        <f>IF(ISBLANK(火花營進度記錄!AV19),"未過關",火花營進度記錄!AV19)</f>
        <v>44324</v>
      </c>
      <c r="M53" s="147">
        <f>IF(ISBLANK(火花營進度記錄!BA19),"未過關",火花營進度記錄!BA19)</f>
        <v>44324</v>
      </c>
      <c r="N53" s="147">
        <f>IF(ISBLANK(火花營進度記錄!BF19),"未過關",火花營進度記錄!BF19)</f>
        <v>44338</v>
      </c>
      <c r="O53" s="147">
        <f>IF(ISBLANK(火花營進度記錄!BH19),"未過關",火花營進度記錄!BH19)</f>
        <v>44338</v>
      </c>
      <c r="P53" s="156" t="str">
        <f>IF(ISBLANK(火花營進度記錄!CD19),"未過關",火花營進度記錄!CD42)</f>
        <v>未過關</v>
      </c>
      <c r="Q53" s="159" t="s">
        <v>270</v>
      </c>
      <c r="R53" s="194"/>
      <c r="S53" s="226">
        <f>火花營進度記錄!IL19</f>
        <v>0</v>
      </c>
    </row>
    <row r="54" spans="1:21" ht="20.100000000000001" customHeight="1">
      <c r="A54" s="242"/>
      <c r="B54" s="236"/>
      <c r="C54" s="239"/>
      <c r="D54" s="196" t="s">
        <v>153</v>
      </c>
      <c r="E54" s="149"/>
      <c r="F54" s="150">
        <f>IF(ISBLANK(火花營進度記錄!CO19),"未過關",火花營進度記錄!CO19)</f>
        <v>44352</v>
      </c>
      <c r="G54" s="150">
        <f>IF(ISBLANK(火花營進度記錄!CT19),"未過關",火花營進度記錄!CT19)</f>
        <v>44324</v>
      </c>
      <c r="H54" s="150" t="str">
        <f>IF(ISBLANK(火花營進度記錄!CY19),"未過關",火花營進度記錄!CY19)</f>
        <v>未過關</v>
      </c>
      <c r="I54" s="150" t="str">
        <f>IF(ISBLANK(火花營進度記錄!DD19),"未過關",火花營進度記錄!DD19)</f>
        <v>未過關</v>
      </c>
      <c r="J54" s="150" t="str">
        <f>IF(ISBLANK(火花營進度記錄!DI19),"未過關",火花營進度記錄!DI19)</f>
        <v>未過關</v>
      </c>
      <c r="K54" s="150" t="str">
        <f>IF(ISBLANK(火花營進度記錄!DN19),"未過關",火花營進度記錄!DN19)</f>
        <v>未過關</v>
      </c>
      <c r="L54" s="150" t="str">
        <f>IF(ISBLANK(火花營進度記錄!DS19),"未過關",火花營進度記錄!DS19)</f>
        <v>未過關</v>
      </c>
      <c r="M54" s="150" t="str">
        <f>IF(ISBLANK(火花營進度記錄!DX19),"未過關",火花營進度記錄!DX19)</f>
        <v>未過關</v>
      </c>
      <c r="N54" s="150" t="str">
        <f>IF(ISBLANK(火花營進度記錄!EC19),"未過關",火花營進度記錄!EC19)</f>
        <v>未過關</v>
      </c>
      <c r="O54" s="150" t="str">
        <f>IF(ISBLANK(火花營進度記錄!EE19),"未過關",火花營進度記錄!EE19)</f>
        <v>未過關</v>
      </c>
      <c r="P54" s="151" t="str">
        <f>IF(ISBLANK(火花營進度記錄!FE42),"未過關",火花營進度記錄!FE19)</f>
        <v>未過關</v>
      </c>
      <c r="Q54" s="219" t="s">
        <v>272</v>
      </c>
      <c r="R54" s="152"/>
      <c r="S54" s="227">
        <f>火花營進度記錄!IM19</f>
        <v>27</v>
      </c>
    </row>
    <row r="55" spans="1:21" ht="20.100000000000001" customHeight="1" thickBot="1">
      <c r="A55" s="243"/>
      <c r="B55" s="237"/>
      <c r="C55" s="240"/>
      <c r="D55" s="197" t="s">
        <v>156</v>
      </c>
      <c r="E55" s="154"/>
      <c r="F55" s="157" t="str">
        <f>IF(ISBLANK(火花營進度記錄!FO19),"未過關",火花營進度記錄!FO42)</f>
        <v>未過關</v>
      </c>
      <c r="G55" s="157" t="str">
        <f>IF(ISBLANK(火花營進度記錄!FT19),"未過關",火花營進度記錄!FT19)</f>
        <v>未過關</v>
      </c>
      <c r="H55" s="157" t="str">
        <f>IF(ISBLANK(火花營進度記錄!FY19),"未過關",火花營進度記錄!F19)</f>
        <v>未過關</v>
      </c>
      <c r="I55" s="157" t="str">
        <f>IF(ISBLANK(火花營進度記錄!GD19),"未過關",火花營進度記錄!GD19)</f>
        <v>未過關</v>
      </c>
      <c r="J55" s="157" t="str">
        <f>IF(ISBLANK(火花營進度記錄!GI19),"未過關",火花營進度記錄!GI19)</f>
        <v>未過關</v>
      </c>
      <c r="K55" s="157" t="str">
        <f>IF(ISBLANK(火花營進度記錄!GN19),"未過關",火花營進度記錄!GN19)</f>
        <v>未過關</v>
      </c>
      <c r="L55" s="157" t="str">
        <f>IF(ISBLANK(火花營進度記錄!GS19),"未過關",火花營進度記錄!GS19)</f>
        <v>未過關</v>
      </c>
      <c r="M55" s="157" t="str">
        <f>IF(ISBLANK(火花營進度記錄!GX19),"未過關",火花營進度記錄!GX19)</f>
        <v>未過關</v>
      </c>
      <c r="N55" s="157" t="str">
        <f>IF(ISBLANK(火花營進度記錄!HC19),"未過關",火花營進度記錄!HC19)</f>
        <v>未過關</v>
      </c>
      <c r="O55" s="157" t="str">
        <f>IF(ISBLANK(火花營進度記錄!HE19),"未過關",火花營進度記錄!HE19)</f>
        <v>未過關</v>
      </c>
      <c r="P55" s="158" t="str">
        <f>IF(ISBLANK(火花營進度記錄!IJ19),"未過關",火花營進度記錄!IJ19)</f>
        <v>未過關</v>
      </c>
      <c r="Q55" s="155"/>
      <c r="R55" s="155"/>
      <c r="S55" s="228">
        <f>火花營進度記錄!IN19</f>
        <v>49</v>
      </c>
    </row>
    <row r="56" spans="1:21" ht="20.100000000000001" customHeight="1" thickTop="1">
      <c r="A56" s="232">
        <v>19</v>
      </c>
      <c r="B56" s="235" t="str">
        <f>火花營進度記錄!B20</f>
        <v>XXX</v>
      </c>
      <c r="C56" s="238" t="str">
        <f>火花營進度記錄!C20</f>
        <v>S2</v>
      </c>
      <c r="D56" s="195" t="s">
        <v>146</v>
      </c>
      <c r="E56" s="147">
        <f>IF(ISBLANK(火花營進度記錄!I20),"未過關",火花營進度記錄!I20)</f>
        <v>43736</v>
      </c>
      <c r="F56" s="147">
        <f>IF(ISBLANK(火花營進度記錄!R20),"未過關",火花營進度記錄!R20)</f>
        <v>43834</v>
      </c>
      <c r="G56" s="147">
        <f>IF(ISBLANK(火花營進度記錄!W20),"未過關",火花營進度記錄!W20)</f>
        <v>43834</v>
      </c>
      <c r="H56" s="147">
        <f>IF(ISBLANK(火花營進度記錄!AB20),"未過關",火花營進度記錄!AB20)</f>
        <v>44107</v>
      </c>
      <c r="I56" s="147">
        <f>IF(ISBLANK(火花營進度記錄!AG20),"未過關",火花營進度記錄!AG20)</f>
        <v>44310</v>
      </c>
      <c r="J56" s="147">
        <f>IF(ISBLANK(火花營進度記錄!AL20),"未過關",火花營進度記錄!AL20)</f>
        <v>44114</v>
      </c>
      <c r="K56" s="147">
        <f>IF(ISBLANK(火花營進度記錄!AQ20),"未過關",火花營進度記錄!AQ20)</f>
        <v>44310</v>
      </c>
      <c r="L56" s="147">
        <f>IF(ISBLANK(火花營進度記錄!AV20),"未過關",火花營進度記錄!AV20)</f>
        <v>44331</v>
      </c>
      <c r="M56" s="147" t="str">
        <f>IF(ISBLANK(火花營進度記錄!BA20),"未過關",火花營進度記錄!BA20)</f>
        <v>未過關</v>
      </c>
      <c r="N56" s="147" t="str">
        <f>IF(ISBLANK(火花營進度記錄!BF20),"未過關",火花營進度記錄!BF20)</f>
        <v>未過關</v>
      </c>
      <c r="O56" s="147" t="str">
        <f>IF(ISBLANK(火花營進度記錄!BH20),"未過關",火花營進度記錄!BH20)</f>
        <v>未過關</v>
      </c>
      <c r="P56" s="162" t="str">
        <f>IF(ISBLANK(火花營進度記錄!CD20),"未過關",火花營進度記錄!CD20)</f>
        <v>未過關</v>
      </c>
      <c r="Q56" s="167" t="s">
        <v>271</v>
      </c>
      <c r="R56" s="163"/>
      <c r="S56" s="226">
        <f>火花營進度記錄!IL20</f>
        <v>7</v>
      </c>
      <c r="U56" s="199"/>
    </row>
    <row r="57" spans="1:21" ht="20.100000000000001" customHeight="1">
      <c r="A57" s="233"/>
      <c r="B57" s="236"/>
      <c r="C57" s="239"/>
      <c r="D57" s="196" t="s">
        <v>153</v>
      </c>
      <c r="E57" s="149"/>
      <c r="F57" s="150">
        <f>IF(ISBLANK(火花營進度記錄!CO20),"未過關",火花營進度記錄!CO20)</f>
        <v>44310</v>
      </c>
      <c r="G57" s="150">
        <f>IF(ISBLANK(火花營進度記錄!CT20),"未過關",火花營進度記錄!CT20)</f>
        <v>44345</v>
      </c>
      <c r="H57" s="150">
        <f>IF(ISBLANK(火花營進度記錄!CY20),"未過關",火花營進度記錄!CY20)</f>
        <v>44352</v>
      </c>
      <c r="I57" s="150" t="str">
        <f>IF(ISBLANK(火花營進度記錄!DD20),"未過關",火花營進度記錄!DD20)</f>
        <v>未過關</v>
      </c>
      <c r="J57" s="150" t="str">
        <f>IF(ISBLANK(火花營進度記錄!DI20),"未過關",火花營進度記錄!DI20)</f>
        <v>未過關</v>
      </c>
      <c r="K57" s="150" t="str">
        <f>IF(ISBLANK(火花營進度記錄!DN20),"未過關",火花營進度記錄!DN20)</f>
        <v>未過關</v>
      </c>
      <c r="L57" s="150" t="str">
        <f>IF(ISBLANK(火花營進度記錄!DS20),"未過關",火花營進度記錄!DS20)</f>
        <v>未過關</v>
      </c>
      <c r="M57" s="150" t="str">
        <f>IF(ISBLANK(火花營進度記錄!DX20),"未過關",火花營進度記錄!DX20)</f>
        <v>未過關</v>
      </c>
      <c r="N57" s="150" t="str">
        <f>IF(ISBLANK(火花營進度記錄!EC20),"未過關",火花營進度記錄!EC20)</f>
        <v>未過關</v>
      </c>
      <c r="O57" s="150" t="str">
        <f>IF(ISBLANK(火花營進度記錄!EE20),"未過關",火花營進度記錄!EE20)</f>
        <v>未過關</v>
      </c>
      <c r="P57" s="151" t="str">
        <f>IF(ISBLANK(火花營進度記錄!FE20),"未過關",火花營進度記錄!FE20)</f>
        <v>未過關</v>
      </c>
      <c r="Q57" s="219" t="s">
        <v>272</v>
      </c>
      <c r="R57" s="152"/>
      <c r="S57" s="227">
        <f>火花營進度記錄!IM20</f>
        <v>22</v>
      </c>
      <c r="U57" s="198"/>
    </row>
    <row r="58" spans="1:21" ht="20.100000000000001" customHeight="1" thickBot="1">
      <c r="A58" s="234"/>
      <c r="B58" s="237"/>
      <c r="C58" s="240"/>
      <c r="D58" s="197" t="s">
        <v>156</v>
      </c>
      <c r="E58" s="154"/>
      <c r="F58" s="150" t="str">
        <f>IF(ISBLANK(火花營進度記錄!FO20),"未過關",火花營進度記錄!FO20)</f>
        <v>未過關</v>
      </c>
      <c r="G58" s="150" t="str">
        <f>IF(ISBLANK(火花營進度記錄!FT20),"未過關",火花營進度記錄!FT20)</f>
        <v>未過關</v>
      </c>
      <c r="H58" s="150" t="str">
        <f>IF(ISBLANK(火花營進度記錄!FY20),"未過關",火花營進度記錄!FY20)</f>
        <v>未過關</v>
      </c>
      <c r="I58" s="150" t="str">
        <f>IF(ISBLANK(火花營進度記錄!GD20),"未過關",火花營進度記錄!GD20)</f>
        <v>未過關</v>
      </c>
      <c r="J58" s="150" t="str">
        <f>IF(ISBLANK(火花營進度記錄!GI20),"未過關",火花營進度記錄!GI20)</f>
        <v>未過關</v>
      </c>
      <c r="K58" s="150" t="str">
        <f>IF(ISBLANK(火花營進度記錄!GN20),"未過關",火花營進度記錄!GN20)</f>
        <v>未過關</v>
      </c>
      <c r="L58" s="150" t="str">
        <f>IF(ISBLANK(火花營進度記錄!GS20),"未過關",火花營進度記錄!GS20)</f>
        <v>未過關</v>
      </c>
      <c r="M58" s="150" t="str">
        <f>IF(ISBLANK(火花營進度記錄!GX20),"未過關",火花營進度記錄!GX20)</f>
        <v>未過關</v>
      </c>
      <c r="N58" s="150" t="str">
        <f>IF(ISBLANK(火花營進度記錄!HC20),"未過關",火花營進度記錄!HC20)</f>
        <v>未過關</v>
      </c>
      <c r="O58" s="150" t="str">
        <f>IF(ISBLANK(火花營進度記錄!HE20),"未過關",火花營進度記錄!HE20)</f>
        <v>未過關</v>
      </c>
      <c r="P58" s="151" t="str">
        <f>IF(ISBLANK(火花營進度記錄!IJ20),"未過關",火花營進度記錄!IJ20)</f>
        <v>未過關</v>
      </c>
      <c r="Q58" s="155"/>
      <c r="R58" s="155"/>
      <c r="S58" s="227">
        <f>火花營進度記錄!IN20</f>
        <v>49</v>
      </c>
    </row>
    <row r="59" spans="1:21" ht="20.100000000000001" customHeight="1" thickTop="1">
      <c r="A59" s="232">
        <v>20</v>
      </c>
      <c r="B59" s="235" t="str">
        <f>火花營進度記錄!B21</f>
        <v>XXX</v>
      </c>
      <c r="C59" s="238" t="str">
        <f>火花營進度記錄!C21</f>
        <v>S2</v>
      </c>
      <c r="D59" s="195" t="s">
        <v>146</v>
      </c>
      <c r="E59" s="147">
        <f>IF(ISBLANK(火花營進度記錄!I21),"未過關",火花營進度記錄!I21)</f>
        <v>43736</v>
      </c>
      <c r="F59" s="147">
        <f>IF(ISBLANK(火花營進度記錄!R21),"未過關",火花營進度記錄!R21)</f>
        <v>44114</v>
      </c>
      <c r="G59" s="147">
        <f>IF(ISBLANK(火花營進度記錄!W21),"未過關",火花營進度記錄!W21)</f>
        <v>44114</v>
      </c>
      <c r="H59" s="147">
        <f>IF(ISBLANK(火花營進度記錄!AB21),"未過關",火花營進度記錄!AB21)</f>
        <v>44142</v>
      </c>
      <c r="I59" s="147">
        <f>IF(ISBLANK(火花營進度記錄!AG21),"未過關",火花營進度記錄!AG21)</f>
        <v>44142</v>
      </c>
      <c r="J59" s="147">
        <f>IF(ISBLANK(火花營進度記錄!AL21),"未過關",火花營進度記錄!AL21)</f>
        <v>44128</v>
      </c>
      <c r="K59" s="147">
        <f>IF(ISBLANK(火花營進度記錄!AQ21),"未過關",火花營進度記錄!AQ21)</f>
        <v>44324</v>
      </c>
      <c r="L59" s="147">
        <f>IF(ISBLANK(火花營進度記錄!AV21),"未過關",火花營進度記錄!AV21)</f>
        <v>44338</v>
      </c>
      <c r="M59" s="147">
        <f>IF(ISBLANK(火花營進度記錄!BA21),"未過關",火花營進度記錄!BA21)</f>
        <v>44331</v>
      </c>
      <c r="N59" s="147" t="str">
        <f>IF(ISBLANK(火花營進度記錄!BF21),"未過關",火花營進度記錄!BF21)</f>
        <v>未過關</v>
      </c>
      <c r="O59" s="147" t="str">
        <f>IF(ISBLANK(火花營進度記錄!BH21),"未過關",火花營進度記錄!BH21)</f>
        <v>未過關</v>
      </c>
      <c r="P59" s="162" t="str">
        <f>IF(ISBLANK(火花營進度記錄!CD21),"未過關",火花營進度記錄!CD21)</f>
        <v>未過關</v>
      </c>
      <c r="Q59" s="167" t="s">
        <v>271</v>
      </c>
      <c r="R59" s="163"/>
      <c r="S59" s="226">
        <f>火花營進度記錄!IL21</f>
        <v>2</v>
      </c>
      <c r="U59" s="199"/>
    </row>
    <row r="60" spans="1:21" ht="20.100000000000001" customHeight="1">
      <c r="A60" s="233"/>
      <c r="B60" s="236"/>
      <c r="C60" s="239"/>
      <c r="D60" s="196" t="s">
        <v>153</v>
      </c>
      <c r="E60" s="149"/>
      <c r="F60" s="150">
        <f>IF(ISBLANK(火花營進度記錄!CO21),"未過關",火花營進度記錄!CO21)</f>
        <v>44310</v>
      </c>
      <c r="G60" s="150">
        <f>IF(ISBLANK(火花營進度記錄!CT21),"未過關",火花營進度記錄!CT21)</f>
        <v>44338</v>
      </c>
      <c r="H60" s="150">
        <f>IF(ISBLANK(火花營進度記錄!CY21),"未過關",火花營進度記錄!CY21)</f>
        <v>44338</v>
      </c>
      <c r="I60" s="150">
        <f>IF(ISBLANK(火花營進度記錄!DD21),"未過關",火花營進度記錄!DD21)</f>
        <v>44352</v>
      </c>
      <c r="J60" s="150" t="str">
        <f>IF(ISBLANK(火花營進度記錄!DI21),"未過關",火花營進度記錄!DI21)</f>
        <v>未過關</v>
      </c>
      <c r="K60" s="150" t="str">
        <f>IF(ISBLANK(火花營進度記錄!DN21),"未過關",火花營進度記錄!DN21)</f>
        <v>未過關</v>
      </c>
      <c r="L60" s="150" t="str">
        <f>IF(ISBLANK(火花營進度記錄!DS21),"未過關",火花營進度記錄!DS21)</f>
        <v>未過關</v>
      </c>
      <c r="M60" s="150" t="str">
        <f>IF(ISBLANK(火花營進度記錄!DX21),"未過關",火花營進度記錄!DX21)</f>
        <v>未過關</v>
      </c>
      <c r="N60" s="150" t="str">
        <f>IF(ISBLANK(火花營進度記錄!EC21),"未過關",火花營進度記錄!EC21)</f>
        <v>未過關</v>
      </c>
      <c r="O60" s="150" t="str">
        <f>IF(ISBLANK(火花營進度記錄!EE21),"未過關",火花營進度記錄!EE21)</f>
        <v>未過關</v>
      </c>
      <c r="P60" s="151" t="str">
        <f>IF(ISBLANK(火花營進度記錄!FE21),"未過關",火花營進度記錄!FE21)</f>
        <v>未過關</v>
      </c>
      <c r="Q60" s="219" t="s">
        <v>272</v>
      </c>
      <c r="R60" s="152"/>
      <c r="S60" s="227">
        <f>火花營進度記錄!IM21</f>
        <v>20</v>
      </c>
      <c r="U60" s="198"/>
    </row>
    <row r="61" spans="1:21" ht="20.100000000000001" customHeight="1" thickBot="1">
      <c r="A61" s="234"/>
      <c r="B61" s="237"/>
      <c r="C61" s="240"/>
      <c r="D61" s="197" t="s">
        <v>156</v>
      </c>
      <c r="E61" s="154"/>
      <c r="F61" s="150" t="str">
        <f>IF(ISBLANK(火花營進度記錄!FO21),"未過關",火花營進度記錄!FO21)</f>
        <v>未過關</v>
      </c>
      <c r="G61" s="150" t="str">
        <f>IF(ISBLANK(火花營進度記錄!FT21),"未過關",火花營進度記錄!FT21)</f>
        <v>未過關</v>
      </c>
      <c r="H61" s="150" t="str">
        <f>IF(ISBLANK(火花營進度記錄!FY21),"未過關",火花營進度記錄!FY21)</f>
        <v>未過關</v>
      </c>
      <c r="I61" s="150" t="str">
        <f>IF(ISBLANK(火花營進度記錄!GD21),"未過關",火花營進度記錄!GD21)</f>
        <v>未過關</v>
      </c>
      <c r="J61" s="150" t="str">
        <f>IF(ISBLANK(火花營進度記錄!GI21),"未過關",火花營進度記錄!GI21)</f>
        <v>未過關</v>
      </c>
      <c r="K61" s="150" t="str">
        <f>IF(ISBLANK(火花營進度記錄!GN21),"未過關",火花營進度記錄!GN21)</f>
        <v>未過關</v>
      </c>
      <c r="L61" s="150" t="str">
        <f>IF(ISBLANK(火花營進度記錄!GS21),"未過關",火花營進度記錄!GS21)</f>
        <v>未過關</v>
      </c>
      <c r="M61" s="150" t="str">
        <f>IF(ISBLANK(火花營進度記錄!GX21),"未過關",火花營進度記錄!GX21)</f>
        <v>未過關</v>
      </c>
      <c r="N61" s="150" t="str">
        <f>IF(ISBLANK(火花營進度記錄!HC21),"未過關",火花營進度記錄!HC21)</f>
        <v>未過關</v>
      </c>
      <c r="O61" s="150" t="str">
        <f>IF(ISBLANK(火花營進度記錄!HE21),"未過關",火花營進度記錄!HE21)</f>
        <v>未過關</v>
      </c>
      <c r="P61" s="151" t="str">
        <f>IF(ISBLANK(火花營進度記錄!IJ21),"未過關",火花營進度記錄!IJ21)</f>
        <v>未過關</v>
      </c>
      <c r="Q61" s="155"/>
      <c r="R61" s="155"/>
      <c r="S61" s="227">
        <f>火花營進度記錄!IN21</f>
        <v>49</v>
      </c>
    </row>
    <row r="62" spans="1:21" ht="20.100000000000001" customHeight="1" thickTop="1">
      <c r="A62" s="232">
        <v>21</v>
      </c>
      <c r="B62" s="235" t="str">
        <f>火花營進度記錄!B22</f>
        <v>XXX</v>
      </c>
      <c r="C62" s="238" t="str">
        <f>火花營進度記錄!C22</f>
        <v>S2</v>
      </c>
      <c r="D62" s="146" t="s">
        <v>146</v>
      </c>
      <c r="E62" s="147">
        <f>IF(ISBLANK(火花營進度記錄!I22),"未過關",火花營進度記錄!I22)</f>
        <v>43736</v>
      </c>
      <c r="F62" s="147">
        <f>IF(ISBLANK(火花營進度記錄!R22),"未過關",火花營進度記錄!R22)</f>
        <v>44149</v>
      </c>
      <c r="G62" s="147" t="str">
        <f>IF(ISBLANK(火花營進度記錄!W22),"未過關",火花營進度記錄!W22)</f>
        <v>未過關</v>
      </c>
      <c r="H62" s="147" t="str">
        <f>IF(ISBLANK(火花營進度記錄!AB22),"未過關",火花營進度記錄!AB22)</f>
        <v>未過關</v>
      </c>
      <c r="I62" s="147" t="str">
        <f>IF(ISBLANK(火花營進度記錄!AG22),"未過關",火花營進度記錄!AG22)</f>
        <v>未過關</v>
      </c>
      <c r="J62" s="147" t="str">
        <f>IF(ISBLANK(火花營進度記錄!AL22),"未過關",火花營進度記錄!AL22)</f>
        <v>未過關</v>
      </c>
      <c r="K62" s="147" t="str">
        <f>IF(ISBLANK(火花營進度記錄!AQ22),"未過關",火花營進度記錄!AQ22)</f>
        <v>未過關</v>
      </c>
      <c r="L62" s="147" t="str">
        <f>IF(ISBLANK(火花營進度記錄!AV22),"未過關",火花營進度記錄!AV22)</f>
        <v>未過關</v>
      </c>
      <c r="M62" s="147" t="str">
        <f>IF(ISBLANK(火花營進度記錄!BA22),"未過關",火花營進度記錄!BA22)</f>
        <v>未過關</v>
      </c>
      <c r="N62" s="147" t="str">
        <f>IF(ISBLANK(火花營進度記錄!BF22),"未過關",火花營進度記錄!BF22)</f>
        <v>未過關</v>
      </c>
      <c r="O62" s="147" t="str">
        <f>IF(ISBLANK(火花營進度記錄!BH22),"未過關",火花營進度記錄!BH22)</f>
        <v>未過關</v>
      </c>
      <c r="P62" s="162" t="str">
        <f>IF(ISBLANK(火花營進度記錄!CD22),"未過關",火花營進度記錄!CD22)</f>
        <v>未過關</v>
      </c>
      <c r="Q62" s="167" t="s">
        <v>241</v>
      </c>
      <c r="R62" s="163"/>
      <c r="S62" s="226">
        <f>火花營進度記錄!IL22</f>
        <v>33</v>
      </c>
      <c r="U62" s="212"/>
    </row>
    <row r="63" spans="1:21" ht="20.100000000000001" customHeight="1">
      <c r="A63" s="233"/>
      <c r="B63" s="236"/>
      <c r="C63" s="239"/>
      <c r="D63" s="148" t="s">
        <v>153</v>
      </c>
      <c r="E63" s="149"/>
      <c r="F63" s="150" t="str">
        <f>IF(ISBLANK(火花營進度記錄!CO22),"未過關",火花營進度記錄!CO22)</f>
        <v>未過關</v>
      </c>
      <c r="G63" s="150" t="str">
        <f>IF(ISBLANK(火花營進度記錄!CT22),"未過關",火花營進度記錄!CT22)</f>
        <v>未過關</v>
      </c>
      <c r="H63" s="150" t="str">
        <f>IF(ISBLANK(火花營進度記錄!CY22),"未過關",火花營進度記錄!CY22)</f>
        <v>未過關</v>
      </c>
      <c r="I63" s="150" t="str">
        <f>IF(ISBLANK(火花營進度記錄!DD22),"未過關",火花營進度記錄!DD22)</f>
        <v>未過關</v>
      </c>
      <c r="J63" s="150" t="str">
        <f>IF(ISBLANK(火花營進度記錄!DI22),"未過關",火花營進度記錄!DI22)</f>
        <v>未過關</v>
      </c>
      <c r="K63" s="150" t="str">
        <f>IF(ISBLANK(火花營進度記錄!DN22),"未過關",火花營進度記錄!DN22)</f>
        <v>未過關</v>
      </c>
      <c r="L63" s="150" t="str">
        <f>IF(ISBLANK(火花營進度記錄!DS22),"未過關",火花營進度記錄!DS22)</f>
        <v>未過關</v>
      </c>
      <c r="M63" s="150" t="str">
        <f>IF(ISBLANK(火花營進度記錄!DX22),"未過關",火花營進度記錄!DX22)</f>
        <v>未過關</v>
      </c>
      <c r="N63" s="150" t="str">
        <f>IF(ISBLANK(火花營進度記錄!EC22),"未過關",火花營進度記錄!EC22)</f>
        <v>未過關</v>
      </c>
      <c r="O63" s="150" t="str">
        <f>IF(ISBLANK(火花營進度記錄!EE22),"未過關",火花營進度記錄!EE22)</f>
        <v>未過關</v>
      </c>
      <c r="P63" s="151" t="str">
        <f>IF(ISBLANK(火花營進度記錄!FE22),"未過關",火花營進度記錄!FE22)</f>
        <v>未過關</v>
      </c>
      <c r="Q63" s="152"/>
      <c r="R63" s="152"/>
      <c r="S63" s="227">
        <f>火花營進度記錄!IM22</f>
        <v>44</v>
      </c>
      <c r="U63" s="198"/>
    </row>
    <row r="64" spans="1:21" ht="20.100000000000001" customHeight="1" thickBot="1">
      <c r="A64" s="234"/>
      <c r="B64" s="237"/>
      <c r="C64" s="240"/>
      <c r="D64" s="153" t="s">
        <v>156</v>
      </c>
      <c r="E64" s="154"/>
      <c r="F64" s="150" t="str">
        <f>IF(ISBLANK(火花營進度記錄!FO22),"未過關",火花營進度記錄!FO22)</f>
        <v>未過關</v>
      </c>
      <c r="G64" s="150" t="str">
        <f>IF(ISBLANK(火花營進度記錄!FT22),"未過關",火花營進度記錄!FT22)</f>
        <v>未過關</v>
      </c>
      <c r="H64" s="150" t="str">
        <f>IF(ISBLANK(火花營進度記錄!FY22),"未過關",火花營進度記錄!FY22)</f>
        <v>未過關</v>
      </c>
      <c r="I64" s="150" t="str">
        <f>IF(ISBLANK(火花營進度記錄!GD22),"未過關",火花營進度記錄!GD22)</f>
        <v>未過關</v>
      </c>
      <c r="J64" s="150" t="str">
        <f>IF(ISBLANK(火花營進度記錄!GI22),"未過關",火花營進度記錄!GI22)</f>
        <v>未過關</v>
      </c>
      <c r="K64" s="150" t="str">
        <f>IF(ISBLANK(火花營進度記錄!GN22),"未過關",火花營進度記錄!GN22)</f>
        <v>未過關</v>
      </c>
      <c r="L64" s="150" t="str">
        <f>IF(ISBLANK(火花營進度記錄!GS22),"未過關",火花營進度記錄!GS22)</f>
        <v>未過關</v>
      </c>
      <c r="M64" s="150" t="str">
        <f>IF(ISBLANK(火花營進度記錄!GX22),"未過關",火花營進度記錄!GX22)</f>
        <v>未過關</v>
      </c>
      <c r="N64" s="150" t="str">
        <f>IF(ISBLANK(火花營進度記錄!HC22),"未過關",火花營進度記錄!HC22)</f>
        <v>未過關</v>
      </c>
      <c r="O64" s="150" t="str">
        <f>IF(ISBLANK(火花營進度記錄!HE22),"未過關",火花營進度記錄!HE22)</f>
        <v>未過關</v>
      </c>
      <c r="P64" s="151" t="str">
        <f>IF(ISBLANK(火花營進度記錄!IJ22),"未過關",火花營進度記錄!IJ22)</f>
        <v>未過關</v>
      </c>
      <c r="Q64" s="155"/>
      <c r="R64" s="155"/>
      <c r="S64" s="227">
        <f>火花營進度記錄!IN22</f>
        <v>49</v>
      </c>
    </row>
    <row r="65" spans="1:19" ht="20.100000000000001" customHeight="1" thickTop="1">
      <c r="A65" s="241">
        <v>22</v>
      </c>
      <c r="B65" s="235" t="str">
        <f>火花營進度記錄!B23</f>
        <v>XXX</v>
      </c>
      <c r="C65" s="238" t="str">
        <f>火花營進度記錄!C23</f>
        <v>S2</v>
      </c>
      <c r="D65" s="195" t="s">
        <v>146</v>
      </c>
      <c r="E65" s="147">
        <f>IF(ISBLANK(火花營進度記錄!I23),"未過關",火花營進度記錄!I23)</f>
        <v>43736</v>
      </c>
      <c r="F65" s="147">
        <f>IF(ISBLANK(火花營進度記錄!R23),"未過關",火花營進度記錄!R23)</f>
        <v>44142</v>
      </c>
      <c r="G65" s="147">
        <f>IF(ISBLANK(火花營進度記錄!W23),"未過關",火花營進度記錄!W23)</f>
        <v>44142</v>
      </c>
      <c r="H65" s="147">
        <f>IF(ISBLANK(火花營進度記錄!AB23),"未過關",火花營進度記錄!AB23)</f>
        <v>44149</v>
      </c>
      <c r="I65" s="147">
        <f>IF(ISBLANK(火花營進度記錄!AG23),"未過關",火花營進度記錄!AG23)</f>
        <v>44149</v>
      </c>
      <c r="J65" s="147">
        <f>IF(ISBLANK(火花營進度記錄!AL23),"未過關",火花營進度記錄!AL23)</f>
        <v>44128</v>
      </c>
      <c r="K65" s="147" t="str">
        <f>IF(ISBLANK(火花營進度記錄!AQ23),"未過關",火花營進度記錄!AQ23)</f>
        <v>未過關</v>
      </c>
      <c r="L65" s="147" t="str">
        <f>IF(ISBLANK(火花營進度記錄!AV23),"未過關",火花營進度記錄!AV23)</f>
        <v>未過關</v>
      </c>
      <c r="M65" s="147" t="str">
        <f>IF(ISBLANK(火花營進度記錄!BA23),"未過關",火花營進度記錄!BA23)</f>
        <v>未過關</v>
      </c>
      <c r="N65" s="147" t="str">
        <f>IF(ISBLANK(火花營進度記錄!BF23),"未過關",火花營進度記錄!BF23)</f>
        <v>未過關</v>
      </c>
      <c r="O65" s="147" t="str">
        <f>IF(ISBLANK(火花營進度記錄!BH23),"未過關",火花營進度記錄!BH34)</f>
        <v>未過關</v>
      </c>
      <c r="P65" s="156" t="str">
        <f>IF(ISBLANK(火花營進度記錄!CD23),"未過關",火花營進度記錄!CD34)</f>
        <v>未過關</v>
      </c>
      <c r="Q65" s="159"/>
      <c r="R65" s="194"/>
      <c r="S65" s="226">
        <f>火花營進度記錄!IL23</f>
        <v>17</v>
      </c>
    </row>
    <row r="66" spans="1:19" ht="20.100000000000001" customHeight="1">
      <c r="A66" s="242"/>
      <c r="B66" s="236"/>
      <c r="C66" s="239"/>
      <c r="D66" s="196" t="s">
        <v>153</v>
      </c>
      <c r="E66" s="149"/>
      <c r="F66" s="150" t="str">
        <f>IF(ISBLANK(火花營進度記錄!CO23),"未過關",火花營進度記錄!CO23)</f>
        <v>未過關</v>
      </c>
      <c r="G66" s="150" t="str">
        <f>IF(ISBLANK(火花營進度記錄!CT23),"未過關",火花營進度記錄!CT23)</f>
        <v>未過關</v>
      </c>
      <c r="H66" s="150" t="str">
        <f>IF(ISBLANK(火花營進度記錄!CY23),"未過關",火花營進度記錄!CY23)</f>
        <v>未過關</v>
      </c>
      <c r="I66" s="150" t="str">
        <f>IF(ISBLANK(火花營進度記錄!DD23),"未過關",火花營進度記錄!DD23)</f>
        <v>未過關</v>
      </c>
      <c r="J66" s="150" t="str">
        <f>IF(ISBLANK(火花營進度記錄!DI23),"未過關",火花營進度記錄!DI23)</f>
        <v>未過關</v>
      </c>
      <c r="K66" s="150" t="str">
        <f>IF(ISBLANK(火花營進度記錄!DN23),"未過關",火花營進度記錄!DN23)</f>
        <v>未過關</v>
      </c>
      <c r="L66" s="150" t="str">
        <f>IF(ISBLANK(火花營進度記錄!DS23),"未過關",火花營進度記錄!DS23)</f>
        <v>未過關</v>
      </c>
      <c r="M66" s="150" t="str">
        <f>IF(ISBLANK(火花營進度記錄!DX23),"未過關",火花營進度記錄!DX23)</f>
        <v>未過關</v>
      </c>
      <c r="N66" s="150" t="str">
        <f>IF(ISBLANK(火花營進度記錄!EC23),"未過關",火花營進度記錄!EC23)</f>
        <v>未過關</v>
      </c>
      <c r="O66" s="150" t="str">
        <f>IF(ISBLANK(火花營進度記錄!EE23),"未過關",火花營進度記錄!EE23)</f>
        <v>未過關</v>
      </c>
      <c r="P66" s="151" t="str">
        <f>IF(ISBLANK(火花營進度記錄!FE34),"未過關",火花營進度記錄!FE23)</f>
        <v>未過關</v>
      </c>
      <c r="Q66" s="152"/>
      <c r="R66" s="152"/>
      <c r="S66" s="227">
        <f>火花營進度記錄!IM23</f>
        <v>46</v>
      </c>
    </row>
    <row r="67" spans="1:19" ht="20.100000000000001" customHeight="1" thickBot="1">
      <c r="A67" s="243"/>
      <c r="B67" s="237"/>
      <c r="C67" s="240"/>
      <c r="D67" s="197" t="s">
        <v>156</v>
      </c>
      <c r="E67" s="154"/>
      <c r="F67" s="157" t="str">
        <f>IF(ISBLANK(火花營進度記錄!FO23),"未過關",火花營進度記錄!FO34)</f>
        <v>未過關</v>
      </c>
      <c r="G67" s="157" t="str">
        <f>IF(ISBLANK(火花營進度記錄!FT23),"未過關",火花營進度記錄!FT23)</f>
        <v>未過關</v>
      </c>
      <c r="H67" s="157" t="str">
        <f>IF(ISBLANK(火花營進度記錄!FY23),"未過關",火花營進度記錄!F23)</f>
        <v>未過關</v>
      </c>
      <c r="I67" s="157" t="str">
        <f>IF(ISBLANK(火花營進度記錄!GD23),"未過關",火花營進度記錄!GD23)</f>
        <v>未過關</v>
      </c>
      <c r="J67" s="157" t="str">
        <f>IF(ISBLANK(火花營進度記錄!GI23),"未過關",火花營進度記錄!GI23)</f>
        <v>未過關</v>
      </c>
      <c r="K67" s="157" t="str">
        <f>IF(ISBLANK(火花營進度記錄!GN23),"未過關",火花營進度記錄!GN23)</f>
        <v>未過關</v>
      </c>
      <c r="L67" s="157" t="str">
        <f>IF(ISBLANK(火花營進度記錄!GS23),"未過關",火花營進度記錄!GS23)</f>
        <v>未過關</v>
      </c>
      <c r="M67" s="157" t="str">
        <f>IF(ISBLANK(火花營進度記錄!GX23),"未過關",火花營進度記錄!GX23)</f>
        <v>未過關</v>
      </c>
      <c r="N67" s="157" t="str">
        <f>IF(ISBLANK(火花營進度記錄!HC23),"未過關",火花營進度記錄!HC23)</f>
        <v>未過關</v>
      </c>
      <c r="O67" s="157" t="str">
        <f>IF(ISBLANK(火花營進度記錄!HE23),"未過關",火花營進度記錄!HE23)</f>
        <v>未過關</v>
      </c>
      <c r="P67" s="158" t="str">
        <f>IF(ISBLANK(火花營進度記錄!IJ23),"未過關",火花營進度記錄!IJ23)</f>
        <v>未過關</v>
      </c>
      <c r="Q67" s="155"/>
      <c r="R67" s="155"/>
      <c r="S67" s="228">
        <f>火花營進度記錄!IN23</f>
        <v>49</v>
      </c>
    </row>
    <row r="68" spans="1:19" ht="20.100000000000001" customHeight="1" thickTop="1">
      <c r="A68" s="232">
        <v>23</v>
      </c>
      <c r="B68" s="235" t="str">
        <f>火花營進度記錄!B24</f>
        <v>XXX</v>
      </c>
      <c r="C68" s="238" t="str">
        <f>火花營進度記錄!C24</f>
        <v>S2</v>
      </c>
      <c r="D68" s="195" t="s">
        <v>146</v>
      </c>
      <c r="E68" s="147">
        <f>IF(ISBLANK(火花營進度記錄!I24),"未過關",火花營進度記錄!I24)</f>
        <v>43750</v>
      </c>
      <c r="F68" s="147">
        <f>IF(ISBLANK(火花營進度記錄!R24),"未過關",火花營進度記錄!R24)</f>
        <v>44142</v>
      </c>
      <c r="G68" s="147">
        <f>IF(ISBLANK(火花營進度記錄!W24),"未過關",火花營進度記錄!W24)</f>
        <v>44149</v>
      </c>
      <c r="H68" s="147">
        <f>IF(ISBLANK(火花營進度記錄!AB24),"未過關",火花營進度記錄!AB24)</f>
        <v>44324</v>
      </c>
      <c r="I68" s="147">
        <f>IF(ISBLANK(火花營進度記錄!AG24),"未過關",火花營進度記錄!AG24)</f>
        <v>44331</v>
      </c>
      <c r="J68" s="147">
        <f>IF(ISBLANK(火花營進度記錄!AL24),"未過關",火花營進度記錄!AL24)</f>
        <v>44345</v>
      </c>
      <c r="K68" s="147">
        <f>IF(ISBLANK(火花營進度記錄!AQ24),"未過關",火花營進度記錄!AQ24)</f>
        <v>44352</v>
      </c>
      <c r="L68" s="147">
        <f>IF(ISBLANK(火花營進度記錄!AV24),"未過關",火花營進度記錄!AV24)</f>
        <v>44352</v>
      </c>
      <c r="M68" s="147" t="str">
        <f>IF(ISBLANK(火花營進度記錄!BA24),"未過關",火花營進度記錄!BA24)</f>
        <v>未過關</v>
      </c>
      <c r="N68" s="147" t="str">
        <f>IF(ISBLANK(火花營進度記錄!BF24),"未過關",火花營進度記錄!BF24)</f>
        <v>未過關</v>
      </c>
      <c r="O68" s="147" t="str">
        <f>IF(ISBLANK(火花營進度記錄!BH24),"未過關",火花營進度記錄!BH24)</f>
        <v>未過關</v>
      </c>
      <c r="P68" s="156" t="str">
        <f>IF(ISBLANK(火花營進度記錄!CD24),"未過關",火花營進度記錄!CD24)</f>
        <v>未過關</v>
      </c>
      <c r="Q68" s="167" t="s">
        <v>271</v>
      </c>
      <c r="R68" s="159"/>
      <c r="S68" s="226">
        <f>火花營進度記錄!IL24</f>
        <v>9</v>
      </c>
    </row>
    <row r="69" spans="1:19" ht="20.100000000000001" customHeight="1">
      <c r="A69" s="233"/>
      <c r="B69" s="236"/>
      <c r="C69" s="239"/>
      <c r="D69" s="196" t="s">
        <v>153</v>
      </c>
      <c r="E69" s="149"/>
      <c r="F69" s="150" t="str">
        <f>IF(ISBLANK(火花營進度記錄!CO24),"未過關",火花營進度記錄!CO24)</f>
        <v>未過關</v>
      </c>
      <c r="G69" s="150" t="str">
        <f>IF(ISBLANK(火花營進度記錄!CT24),"未過關",火花營進度記錄!CT24)</f>
        <v>未過關</v>
      </c>
      <c r="H69" s="150" t="str">
        <f>IF(ISBLANK(火花營進度記錄!CY24),"未過關",火花營進度記錄!CY24)</f>
        <v>未過關</v>
      </c>
      <c r="I69" s="150" t="str">
        <f>IF(ISBLANK(火花營進度記錄!DD24),"未過關",火花營進度記錄!DD24)</f>
        <v>未過關</v>
      </c>
      <c r="J69" s="150" t="str">
        <f>IF(ISBLANK(火花營進度記錄!DI24),"未過關",火花營進度記錄!DI24)</f>
        <v>未過關</v>
      </c>
      <c r="K69" s="150" t="str">
        <f>IF(ISBLANK(火花營進度記錄!DN24),"未過關",火花營進度記錄!DN24)</f>
        <v>未過關</v>
      </c>
      <c r="L69" s="150" t="str">
        <f>IF(ISBLANK(火花營進度記錄!DS24),"未過關",火花營進度記錄!DS24)</f>
        <v>未過關</v>
      </c>
      <c r="M69" s="150" t="str">
        <f>IF(ISBLANK(火花營進度記錄!DX24),"未過關",火花營進度記錄!DX24)</f>
        <v>未過關</v>
      </c>
      <c r="N69" s="150" t="str">
        <f>IF(ISBLANK(火花營進度記錄!EC24),"未過關",火花營進度記錄!EC24)</f>
        <v>未過關</v>
      </c>
      <c r="O69" s="150" t="str">
        <f>IF(ISBLANK(火花營進度記錄!EE24),"未過關",火花營進度記錄!EE24)</f>
        <v>未過關</v>
      </c>
      <c r="P69" s="151" t="str">
        <f>IF(ISBLANK(火花營進度記錄!FE24),"未過關",火花營進度記錄!FE24)</f>
        <v>未過關</v>
      </c>
      <c r="Q69" s="152"/>
      <c r="R69" s="152"/>
      <c r="S69" s="227">
        <f>火花營進度記錄!IM24</f>
        <v>30</v>
      </c>
    </row>
    <row r="70" spans="1:19" ht="20.100000000000001" customHeight="1" thickBot="1">
      <c r="A70" s="234"/>
      <c r="B70" s="237"/>
      <c r="C70" s="240"/>
      <c r="D70" s="197" t="s">
        <v>156</v>
      </c>
      <c r="E70" s="154"/>
      <c r="F70" s="157" t="str">
        <f>IF(ISBLANK(火花營進度記錄!FO24),"未過關",火花營進度記錄!FO24)</f>
        <v>未過關</v>
      </c>
      <c r="G70" s="157" t="str">
        <f>IF(ISBLANK(火花營進度記錄!FT24),"未過關",火花營進度記錄!FT24)</f>
        <v>未過關</v>
      </c>
      <c r="H70" s="157" t="str">
        <f>IF(ISBLANK(火花營進度記錄!FY24),"未過關",火花營進度記錄!F24)</f>
        <v>未過關</v>
      </c>
      <c r="I70" s="157" t="str">
        <f>IF(ISBLANK(火花營進度記錄!GD24),"未過關",火花營進度記錄!GD24)</f>
        <v>未過關</v>
      </c>
      <c r="J70" s="157" t="str">
        <f>IF(ISBLANK(火花營進度記錄!GI24),"未過關",火花營進度記錄!GI24)</f>
        <v>未過關</v>
      </c>
      <c r="K70" s="157" t="str">
        <f>IF(ISBLANK(火花營進度記錄!GN24),"未過關",火花營進度記錄!GN24)</f>
        <v>未過關</v>
      </c>
      <c r="L70" s="157" t="str">
        <f>IF(ISBLANK(火花營進度記錄!GS24),"未過關",火花營進度記錄!GS24)</f>
        <v>未過關</v>
      </c>
      <c r="M70" s="157" t="str">
        <f>IF(ISBLANK(火花營進度記錄!GX24),"未過關",火花營進度記錄!GX24)</f>
        <v>未過關</v>
      </c>
      <c r="N70" s="157" t="str">
        <f>IF(ISBLANK(火花營進度記錄!HC24),"未過關",火花營進度記錄!HC24)</f>
        <v>未過關</v>
      </c>
      <c r="O70" s="157" t="str">
        <f>IF(ISBLANK(火花營進度記錄!HE24),"未過關",火花營進度記錄!HE24)</f>
        <v>未過關</v>
      </c>
      <c r="P70" s="158" t="str">
        <f>IF(ISBLANK(火花營進度記錄!IJ24),"未過關",火花營進度記錄!IJ24)</f>
        <v>未過關</v>
      </c>
      <c r="Q70" s="155"/>
      <c r="R70" s="155"/>
      <c r="S70" s="228">
        <f>火花營進度記錄!IN24</f>
        <v>49</v>
      </c>
    </row>
    <row r="71" spans="1:19" ht="20.100000000000001" customHeight="1" thickTop="1">
      <c r="A71" s="232">
        <v>24</v>
      </c>
      <c r="B71" s="235" t="str">
        <f>火花營進度記錄!B25</f>
        <v>XXX</v>
      </c>
      <c r="C71" s="238" t="str">
        <f>火花營進度記錄!C25</f>
        <v>S3a</v>
      </c>
      <c r="D71" s="146" t="s">
        <v>146</v>
      </c>
      <c r="E71" s="147">
        <f>IF(ISBLANK(火花營進度記錄!I25),"未過關",火花營進度記錄!I25)</f>
        <v>43386</v>
      </c>
      <c r="F71" s="147">
        <f>IF(ISBLANK(火花營進度記錄!R25),"未過關",火花營進度記錄!R25)</f>
        <v>43400</v>
      </c>
      <c r="G71" s="147">
        <f>IF(ISBLANK(火花營進度記錄!W25),"未過關",火花營進度記錄!W25)</f>
        <v>43428</v>
      </c>
      <c r="H71" s="147">
        <f>IF(ISBLANK(火花營進度記錄!AB25),"未過關",火花營進度記錄!AB25)</f>
        <v>43442</v>
      </c>
      <c r="I71" s="147">
        <f>IF(ISBLANK(火花營進度記錄!AG25),"未過關",火花營進度記錄!AG25)</f>
        <v>43484</v>
      </c>
      <c r="J71" s="147">
        <f>IF(ISBLANK(火花營進度記錄!AL25),"未過關",火花營進度記錄!AL25)</f>
        <v>43624</v>
      </c>
      <c r="K71" s="147">
        <f>IF(ISBLANK(火花營進度記錄!AQ25),"未過關",火花營進度記錄!AQ25)</f>
        <v>43554</v>
      </c>
      <c r="L71" s="147">
        <f>IF(ISBLANK(火花營進度記錄!AV25),"未過關",火花營進度記錄!AV25)</f>
        <v>43589</v>
      </c>
      <c r="M71" s="147">
        <f>IF(ISBLANK(火花營進度記錄!BA25),"未過關",火花營進度記錄!BA25)</f>
        <v>43568</v>
      </c>
      <c r="N71" s="147">
        <f>IF(ISBLANK(火花營進度記錄!BF25),"未過關",火花營進度記錄!BF25)</f>
        <v>43652</v>
      </c>
      <c r="O71" s="147">
        <f>IF(ISBLANK(火花營進度記錄!BH25),"未過關",火花營進度記錄!BH25)</f>
        <v>43652</v>
      </c>
      <c r="P71" s="156" t="str">
        <f>IF(ISBLANK(火花營進度記錄!CD25),"未過關",火花營進度記錄!CD25)</f>
        <v>未過關</v>
      </c>
      <c r="Q71" s="159"/>
      <c r="R71" s="159" t="s">
        <v>270</v>
      </c>
      <c r="S71" s="226">
        <f>火花營進度記錄!IL25</f>
        <v>0</v>
      </c>
    </row>
    <row r="72" spans="1:19" ht="20.100000000000001" customHeight="1">
      <c r="A72" s="233"/>
      <c r="B72" s="236"/>
      <c r="C72" s="239"/>
      <c r="D72" s="148" t="s">
        <v>153</v>
      </c>
      <c r="E72" s="149"/>
      <c r="F72" s="150">
        <f>IF(ISBLANK(火花營進度記錄!CO25),"未過關",火花營進度記錄!CO25)</f>
        <v>43764</v>
      </c>
      <c r="G72" s="150">
        <f>IF(ISBLANK(火花營進度記錄!CT25),"未過關",火花營進度記錄!CT25)</f>
        <v>43778</v>
      </c>
      <c r="H72" s="150">
        <f>IF(ISBLANK(火花營進度記錄!CY25),"未過關",火花營進度記錄!CY25)</f>
        <v>43792</v>
      </c>
      <c r="I72" s="150">
        <f>IF(ISBLANK(火花營進度記錄!DD25),"未過關",火花營進度記錄!DD25)</f>
        <v>44121</v>
      </c>
      <c r="J72" s="150">
        <f>IF(ISBLANK(火花營進度記錄!DI25),"未過關",火花營進度記錄!DI25)</f>
        <v>44107</v>
      </c>
      <c r="K72" s="150">
        <f>IF(ISBLANK(火花營進度記錄!DN25),"未過關",火花營進度記錄!DN25)</f>
        <v>44107</v>
      </c>
      <c r="L72" s="150">
        <f>IF(ISBLANK(火花營進度記錄!DS25),"未過關",火花營進度記錄!DS25)</f>
        <v>44121</v>
      </c>
      <c r="M72" s="150">
        <f>IF(ISBLANK(火花營進度記錄!DX25),"未過關",火花營進度記錄!DX25)</f>
        <v>44135</v>
      </c>
      <c r="N72" s="150">
        <f>IF(ISBLANK(火花營進度記錄!EC25),"未過關",火花營進度記錄!EC25)</f>
        <v>44142</v>
      </c>
      <c r="O72" s="150">
        <f>IF(ISBLANK(火花營進度記錄!EE25),"未過關",火花營進度記錄!EE25)</f>
        <v>44142</v>
      </c>
      <c r="P72" s="151" t="str">
        <f>IF(ISBLANK(火花營進度記錄!FE25),"未過關",火花營進度記錄!FE25)</f>
        <v>未過關</v>
      </c>
      <c r="Q72" s="219" t="s">
        <v>269</v>
      </c>
      <c r="R72" s="152"/>
      <c r="S72" s="227">
        <f>火花營進度記錄!IM25</f>
        <v>0</v>
      </c>
    </row>
    <row r="73" spans="1:19" ht="20.100000000000001" customHeight="1" thickBot="1">
      <c r="A73" s="234"/>
      <c r="B73" s="237"/>
      <c r="C73" s="240"/>
      <c r="D73" s="153" t="s">
        <v>156</v>
      </c>
      <c r="E73" s="154"/>
      <c r="F73" s="157">
        <f>IF(ISBLANK(火花營進度記錄!FO25),"未過關",火花營進度記錄!FO25)</f>
        <v>44219</v>
      </c>
      <c r="G73" s="157">
        <f>IF(ISBLANK(火花營進度記錄!FT25),"未過關",火花營進度記錄!FT25)</f>
        <v>44170</v>
      </c>
      <c r="H73" s="157">
        <f>IF(ISBLANK(火花營進度記錄!FY25),"未過關",火花營進度記錄!FY25)</f>
        <v>44198</v>
      </c>
      <c r="I73" s="157">
        <f>IF(ISBLANK(火花營進度記錄!GD25),"未過關",火花營進度記錄!GD25)</f>
        <v>44205</v>
      </c>
      <c r="J73" s="157" t="str">
        <f>IF(ISBLANK(火花營進度記錄!GI25),"未過關",火花營進度記錄!GI25)</f>
        <v>未過關</v>
      </c>
      <c r="K73" s="157">
        <f>IF(ISBLANK(火花營進度記錄!GN25),"未過關",火花營進度記錄!GN25)</f>
        <v>44261</v>
      </c>
      <c r="L73" s="157">
        <f>IF(ISBLANK(火花營進度記錄!GS25),"未過關",火花營進度記錄!GS25)</f>
        <v>44296</v>
      </c>
      <c r="M73" s="157">
        <f>IF(ISBLANK(火花營進度記錄!GX25),"未過關",火花營進度記錄!GX25)</f>
        <v>44345</v>
      </c>
      <c r="N73" s="157" t="str">
        <f>IF(ISBLANK(火花營進度記錄!HC25),"未過關",火花營進度記錄!HC25)</f>
        <v>未過關</v>
      </c>
      <c r="O73" s="157" t="str">
        <f>IF(ISBLANK(火花營進度記錄!HE25),"未過關",火花營進度記錄!HE25)</f>
        <v>未過關</v>
      </c>
      <c r="P73" s="158" t="str">
        <f>IF(ISBLANK(火花營進度記錄!IJ25),"未過關",火花營進度記錄!IJ25)</f>
        <v>未過關</v>
      </c>
      <c r="Q73" s="155" t="s">
        <v>273</v>
      </c>
      <c r="R73" s="155"/>
      <c r="S73" s="228">
        <f>火花營進度記錄!IN25</f>
        <v>4</v>
      </c>
    </row>
    <row r="74" spans="1:19" ht="20.100000000000001" customHeight="1" thickTop="1">
      <c r="A74" s="232">
        <v>25</v>
      </c>
      <c r="B74" s="235" t="str">
        <f>火花營進度記錄!B26</f>
        <v>XXX</v>
      </c>
      <c r="C74" s="238" t="str">
        <f>火花營進度記錄!C26</f>
        <v>S3a</v>
      </c>
      <c r="D74" s="146" t="s">
        <v>146</v>
      </c>
      <c r="E74" s="147">
        <f>IF(ISBLANK(火花營進度記錄!I26),"未過關",火花營進度記錄!I26)</f>
        <v>43372</v>
      </c>
      <c r="F74" s="147">
        <f>IF(ISBLANK(火花營進度記錄!R26),"未過關",火花營進度記錄!R26)</f>
        <v>43386</v>
      </c>
      <c r="G74" s="147">
        <f>IF(ISBLANK(火花營進度記錄!W26),"未過關",火花營進度記錄!W26)</f>
        <v>43491</v>
      </c>
      <c r="H74" s="147">
        <f>IF(ISBLANK(火花營進度記錄!AB26),"未過關",火花營進度記錄!AB26)</f>
        <v>43491</v>
      </c>
      <c r="I74" s="147">
        <f>IF(ISBLANK(火花營進度記錄!AG26),"未過關",火花營進度記錄!AG26)</f>
        <v>43547</v>
      </c>
      <c r="J74" s="147">
        <f>IF(ISBLANK(火花營進度記錄!AL26),"未過關",火花營進度記錄!AL26)</f>
        <v>43533</v>
      </c>
      <c r="K74" s="147">
        <f>IF(ISBLANK(火花營進度記錄!AQ26),"未過關",火花營進度記錄!AQ26)</f>
        <v>43561</v>
      </c>
      <c r="L74" s="147">
        <f>IF(ISBLANK(火花營進度記錄!AV26),"未過關",火花營進度記錄!AV26)</f>
        <v>43561</v>
      </c>
      <c r="M74" s="147">
        <f>IF(ISBLANK(火花營進度記錄!BA26),"未過關",火花營進度記錄!BA26)</f>
        <v>43589</v>
      </c>
      <c r="N74" s="147">
        <f>IF(ISBLANK(火花營進度記錄!BF26),"未過關",火花營進度記錄!BF26)</f>
        <v>43631</v>
      </c>
      <c r="O74" s="147">
        <f>IF(ISBLANK(火花營進度記錄!BH26),"未過關",火花營進度記錄!BH26)</f>
        <v>43631</v>
      </c>
      <c r="P74" s="156" t="str">
        <f>IF(ISBLANK(火花營進度記錄!CD26),"未過關",火花營進度記錄!CD26)</f>
        <v>未過關</v>
      </c>
      <c r="Q74" s="175" t="s">
        <v>241</v>
      </c>
      <c r="R74" s="159" t="s">
        <v>270</v>
      </c>
      <c r="S74" s="226">
        <f>火花營進度記錄!IL26</f>
        <v>0</v>
      </c>
    </row>
    <row r="75" spans="1:19" ht="20.100000000000001" customHeight="1">
      <c r="A75" s="233"/>
      <c r="B75" s="236"/>
      <c r="C75" s="239"/>
      <c r="D75" s="148" t="s">
        <v>153</v>
      </c>
      <c r="E75" s="149"/>
      <c r="F75" s="150">
        <f>IF(ISBLANK(火花營進度記錄!CO26),"未過關",火花營進度記錄!CO26)</f>
        <v>43778</v>
      </c>
      <c r="G75" s="150">
        <f>IF(ISBLANK(火花營進度記錄!CT26),"未過關",火花營進度記錄!CT26)</f>
        <v>44009</v>
      </c>
      <c r="H75" s="150">
        <f>IF(ISBLANK(火花營進度記錄!CY26),"未過關",火花營進度記錄!CY26)</f>
        <v>44009</v>
      </c>
      <c r="I75" s="150">
        <f>IF(ISBLANK(火花營進度記錄!DD26),"未過關",火花營進度記錄!DD26)</f>
        <v>44121</v>
      </c>
      <c r="J75" s="150">
        <f>IF(ISBLANK(火花營進度記錄!DI26),"未過關",火花營進度記錄!DI26)</f>
        <v>44009</v>
      </c>
      <c r="K75" s="150">
        <f>IF(ISBLANK(火花營進度記錄!DN26),"未過關",火花營進度記錄!DN26)</f>
        <v>44107</v>
      </c>
      <c r="L75" s="150">
        <f>IF(ISBLANK(火花營進度記錄!DS26),"未過關",火花營進度記錄!DS26)</f>
        <v>44121</v>
      </c>
      <c r="M75" s="150">
        <f>IF(ISBLANK(火花營進度記錄!DX26),"未過關",火花營進度記錄!DX26)</f>
        <v>44128</v>
      </c>
      <c r="N75" s="150">
        <f>IF(ISBLANK(火花營進度記錄!EC26),"未過關",火花營進度記錄!EC26)</f>
        <v>44310</v>
      </c>
      <c r="O75" s="150">
        <f>IF(ISBLANK(火花營進度記錄!EE26),"未過關",火花營進度記錄!EE26)</f>
        <v>44310</v>
      </c>
      <c r="P75" s="151" t="str">
        <f>IF(ISBLANK(火花營進度記錄!FE26),"未過關",火花營進度記錄!FE26)</f>
        <v>未過關</v>
      </c>
      <c r="Q75" s="219" t="s">
        <v>269</v>
      </c>
      <c r="R75" s="152"/>
      <c r="S75" s="227">
        <f>火花營進度記錄!IM26</f>
        <v>0</v>
      </c>
    </row>
    <row r="76" spans="1:19" ht="20.100000000000001" customHeight="1" thickBot="1">
      <c r="A76" s="234"/>
      <c r="B76" s="237"/>
      <c r="C76" s="240"/>
      <c r="D76" s="153" t="s">
        <v>156</v>
      </c>
      <c r="E76" s="154"/>
      <c r="F76" s="157">
        <f>IF(ISBLANK(火花營進度記錄!FO26),"未過關",火花營進度記錄!FO26)</f>
        <v>44156</v>
      </c>
      <c r="G76" s="157">
        <f>IF(ISBLANK(火花營進度記錄!FT26),"未過關",火花營進度記錄!FT26)</f>
        <v>44170</v>
      </c>
      <c r="H76" s="157">
        <f>IF(ISBLANK(火花營進度記錄!FY26),"未過關",火花營進度記錄!FY26)</f>
        <v>44198</v>
      </c>
      <c r="I76" s="157">
        <f>IF(ISBLANK(火花營進度記錄!GD26),"未過關",火花營進度記錄!GD26)</f>
        <v>44205</v>
      </c>
      <c r="J76" s="157" t="str">
        <f>IF(ISBLANK(火花營進度記錄!GI26),"未過關",火花營進度記錄!GI26)</f>
        <v>未過關</v>
      </c>
      <c r="K76" s="157">
        <f>IF(ISBLANK(火花營進度記錄!GN26),"未過關",火花營進度記錄!GN26)</f>
        <v>44261</v>
      </c>
      <c r="L76" s="157">
        <f>IF(ISBLANK(火花營進度記錄!GS26),"未過關",火花營進度記錄!GS26)</f>
        <v>44296</v>
      </c>
      <c r="M76" s="157">
        <f>IF(ISBLANK(火花營進度記錄!GX26),"未過關",火花營進度記錄!GX26)</f>
        <v>44345</v>
      </c>
      <c r="N76" s="157" t="str">
        <f>IF(ISBLANK(火花營進度記錄!HC26),"未過關",火花營進度記錄!HC26)</f>
        <v>未過關</v>
      </c>
      <c r="O76" s="157" t="str">
        <f>IF(ISBLANK(火花營進度記錄!HE26),"未過關",火花營進度記錄!HE26)</f>
        <v>未過關</v>
      </c>
      <c r="P76" s="158" t="str">
        <f>IF(ISBLANK(火花營進度記錄!IJ26),"未過關",火花營進度記錄!IJ26)</f>
        <v>未過關</v>
      </c>
      <c r="Q76" s="155" t="s">
        <v>273</v>
      </c>
      <c r="R76" s="155"/>
      <c r="S76" s="228">
        <f>火花營進度記錄!IN26</f>
        <v>3</v>
      </c>
    </row>
    <row r="77" spans="1:19" ht="20.100000000000001" customHeight="1" thickTop="1">
      <c r="A77" s="232">
        <v>26</v>
      </c>
      <c r="B77" s="235" t="str">
        <f>火花營進度記錄!B27</f>
        <v>XXX</v>
      </c>
      <c r="C77" s="238" t="str">
        <f>火花營進度記錄!C27</f>
        <v>S3a</v>
      </c>
      <c r="D77" s="146" t="s">
        <v>146</v>
      </c>
      <c r="E77" s="147">
        <f>IF(ISBLANK(火花營進度記錄!I27),"未過關",火花營進度記錄!I27)</f>
        <v>43365</v>
      </c>
      <c r="F77" s="147">
        <f>IF(ISBLANK(火花營進度記錄!R27),"未過關",火花營進度記錄!R27)</f>
        <v>43442</v>
      </c>
      <c r="G77" s="147">
        <f>IF(ISBLANK(火花營進度記錄!W27),"未過關",火花營進度記錄!W27)</f>
        <v>43428</v>
      </c>
      <c r="H77" s="147">
        <f>IF(ISBLANK(火花營進度記錄!AB27),"未過關",火花營進度記錄!AB27)</f>
        <v>43477</v>
      </c>
      <c r="I77" s="147">
        <f>IF(ISBLANK(火花營進度記錄!AG27),"未過關",火花營進度記錄!AG27)</f>
        <v>43519</v>
      </c>
      <c r="J77" s="147">
        <f>IF(ISBLANK(火花營進度記錄!AL27),"未過關",火花營進度記錄!AL27)</f>
        <v>43540</v>
      </c>
      <c r="K77" s="147">
        <f>IF(ISBLANK(火花營進度記錄!AQ27),"未過關",火花營進度記錄!AQ27)</f>
        <v>43596</v>
      </c>
      <c r="L77" s="147">
        <f>IF(ISBLANK(火花營進度記錄!AV27),"未過關",火花營進度記錄!AV27)</f>
        <v>43617</v>
      </c>
      <c r="M77" s="147">
        <f>IF(ISBLANK(火花營進度記錄!BA27),"未過關",火花營進度記錄!BA27)</f>
        <v>43624</v>
      </c>
      <c r="N77" s="147">
        <f>IF(ISBLANK(火花營進度記錄!BF27),"未過關",火花營進度記錄!BF27)</f>
        <v>43638</v>
      </c>
      <c r="O77" s="147">
        <f>IF(ISBLANK(火花營進度記錄!BH27),"未過關",火花營進度記錄!BH27)</f>
        <v>43638</v>
      </c>
      <c r="P77" s="156" t="str">
        <f>IF(ISBLANK(火花營進度記錄!CD27),"未過關",火花營進度記錄!CD27)</f>
        <v>未過關</v>
      </c>
      <c r="Q77" s="159"/>
      <c r="R77" s="159" t="s">
        <v>270</v>
      </c>
      <c r="S77" s="226">
        <f>火花營進度記錄!IL27</f>
        <v>0</v>
      </c>
    </row>
    <row r="78" spans="1:19" ht="20.100000000000001" customHeight="1">
      <c r="A78" s="233"/>
      <c r="B78" s="236"/>
      <c r="C78" s="239"/>
      <c r="D78" s="148" t="s">
        <v>153</v>
      </c>
      <c r="E78" s="149"/>
      <c r="F78" s="150">
        <f>IF(ISBLANK(火花營進度記錄!CO27),"未過關",火花營進度記錄!CO27)</f>
        <v>43764</v>
      </c>
      <c r="G78" s="150">
        <f>IF(ISBLANK(火花營進度記錄!CT27),"未過關",火花營進度記錄!CT27)</f>
        <v>43792</v>
      </c>
      <c r="H78" s="150">
        <f>IF(ISBLANK(火花營進度記錄!CY27),"未過關",火花營進度記錄!CY27)</f>
        <v>44002</v>
      </c>
      <c r="I78" s="150">
        <f>IF(ISBLANK(火花營進度記錄!DD27),"未過關",火花營進度記錄!DD27)</f>
        <v>44128</v>
      </c>
      <c r="J78" s="150">
        <f>IF(ISBLANK(火花營進度記錄!DI27),"未過關",火花營進度記錄!DI27)</f>
        <v>44016</v>
      </c>
      <c r="K78" s="150">
        <f>IF(ISBLANK(火花營進度記錄!DN27),"未過關",火花營進度記錄!DN27)</f>
        <v>44114</v>
      </c>
      <c r="L78" s="150">
        <f>IF(ISBLANK(火花營進度記錄!DS27),"未過關",火花營進度記錄!DS27)</f>
        <v>44121</v>
      </c>
      <c r="M78" s="150">
        <f>IF(ISBLANK(火花營進度記錄!DX27),"未過關",火花營進度記錄!DX27)</f>
        <v>44128</v>
      </c>
      <c r="N78" s="150" t="str">
        <f>IF(ISBLANK(火花營進度記錄!EC27),"未過關",火花營進度記錄!EC27)</f>
        <v>未過關</v>
      </c>
      <c r="O78" s="150" t="str">
        <f>IF(ISBLANK(火花營進度記錄!EE27),"未過關",火花營進度記錄!EE27)</f>
        <v>未過關</v>
      </c>
      <c r="P78" s="151" t="str">
        <f>IF(ISBLANK(火花營進度記錄!FE27),"未過關",火花營進度記錄!FE27)</f>
        <v>未過關</v>
      </c>
      <c r="Q78" s="219" t="s">
        <v>272</v>
      </c>
      <c r="R78" s="152"/>
      <c r="S78" s="227">
        <f>火花營進度記錄!IM27</f>
        <v>2</v>
      </c>
    </row>
    <row r="79" spans="1:19" ht="20.100000000000001" customHeight="1" thickBot="1">
      <c r="A79" s="234"/>
      <c r="B79" s="237"/>
      <c r="C79" s="240"/>
      <c r="D79" s="153" t="s">
        <v>156</v>
      </c>
      <c r="E79" s="154"/>
      <c r="F79" s="157">
        <f>IF(ISBLANK(火花營進度記錄!FO27),"未過關",火花營進度記錄!FO27)</f>
        <v>44156</v>
      </c>
      <c r="G79" s="157">
        <f>IF(ISBLANK(火花營進度記錄!FT27),"未過關",火花營進度記錄!FT27)</f>
        <v>44170</v>
      </c>
      <c r="H79" s="157">
        <f>IF(ISBLANK(火花營進度記錄!FY27),"未過關",火花營進度記錄!FY27)</f>
        <v>44198</v>
      </c>
      <c r="I79" s="157">
        <f>IF(ISBLANK(火花營進度記錄!GD27),"未過關",火花營進度記錄!GD27)</f>
        <v>44205</v>
      </c>
      <c r="J79" s="157" t="str">
        <f>IF(ISBLANK(火花營進度記錄!GI27),"未過關",火花營進度記錄!GI27)</f>
        <v>未過關</v>
      </c>
      <c r="K79" s="157">
        <f>IF(ISBLANK(火花營進度記錄!GN27),"未過關",火花營進度記錄!GN27)</f>
        <v>44261</v>
      </c>
      <c r="L79" s="157">
        <f>IF(ISBLANK(火花營進度記錄!GS27),"未過關",火花營進度記錄!GS27)</f>
        <v>44296</v>
      </c>
      <c r="M79" s="157">
        <f>IF(ISBLANK(火花營進度記錄!GX27),"未過關",火花營進度記錄!GX27)</f>
        <v>44352</v>
      </c>
      <c r="N79" s="157" t="str">
        <f>IF(ISBLANK(火花營進度記錄!HC27),"未過關",火花營進度記錄!HC27)</f>
        <v>未過關</v>
      </c>
      <c r="O79" s="157" t="str">
        <f>IF(ISBLANK(火花營進度記錄!HE27),"未過關",火花營進度記錄!HE27)</f>
        <v>未過關</v>
      </c>
      <c r="P79" s="158" t="str">
        <f>IF(ISBLANK(火花營進度記錄!IJ27),"未過關",火花營進度記錄!IJ27)</f>
        <v>未過關</v>
      </c>
      <c r="Q79" s="155" t="s">
        <v>273</v>
      </c>
      <c r="R79" s="155"/>
      <c r="S79" s="228">
        <f>火花營進度記錄!IN27</f>
        <v>6</v>
      </c>
    </row>
    <row r="80" spans="1:19" ht="20.100000000000001" customHeight="1" thickTop="1">
      <c r="A80" s="241">
        <v>27</v>
      </c>
      <c r="B80" s="244" t="str">
        <f>火花營進度記錄!B28</f>
        <v>XXX</v>
      </c>
      <c r="C80" s="247" t="str">
        <f>火花營進度記錄!C28</f>
        <v>S3a</v>
      </c>
      <c r="D80" s="146" t="s">
        <v>146</v>
      </c>
      <c r="E80" s="147">
        <f>IF(ISBLANK(火花營進度記錄!I28),"未過關",火花營進度記錄!I28)</f>
        <v>43365</v>
      </c>
      <c r="F80" s="147">
        <f>IF(ISBLANK(火花營進度記錄!R28),"未過關",火花營進度記錄!R28)</f>
        <v>43407</v>
      </c>
      <c r="G80" s="147">
        <f>IF(ISBLANK(火花營進度記錄!W28),"未過關",火花營進度記錄!W28)</f>
        <v>43428</v>
      </c>
      <c r="H80" s="147">
        <f>IF(ISBLANK(火花營進度記錄!AB28),"未過關",火花營進度記錄!AB28)</f>
        <v>43519</v>
      </c>
      <c r="I80" s="147">
        <f>IF(ISBLANK(火花營進度記錄!AG28),"未過關",火花營進度記錄!AG28)</f>
        <v>43561</v>
      </c>
      <c r="J80" s="147">
        <f>IF(ISBLANK(火花營進度記錄!AL28),"未過關",火花營進度記錄!AL28)</f>
        <v>43561</v>
      </c>
      <c r="K80" s="147">
        <f>IF(ISBLANK(火花營進度記錄!AQ28),"未過關",火花營進度記錄!AQ28)</f>
        <v>43561</v>
      </c>
      <c r="L80" s="147">
        <f>IF(ISBLANK(火花營進度記錄!AV28),"未過關",火花營進度記錄!AV28)</f>
        <v>43561</v>
      </c>
      <c r="M80" s="147">
        <f>IF(ISBLANK(火花營進度記錄!BA28),"未過關",火花營進度記錄!BA28)</f>
        <v>43589</v>
      </c>
      <c r="N80" s="147">
        <f>IF(ISBLANK(火花營進度記錄!BF28),"未過關",火花營進度記錄!BF28)</f>
        <v>43624</v>
      </c>
      <c r="O80" s="147">
        <f>IF(ISBLANK(火花營進度記錄!BH28),"未過關",火花營進度記錄!BH28)</f>
        <v>43624</v>
      </c>
      <c r="P80" s="156" t="str">
        <f>IF(ISBLANK(火花營進度記錄!CD28),"未過關",火花營進度記錄!CD28)</f>
        <v>未過關</v>
      </c>
      <c r="Q80" s="175" t="s">
        <v>241</v>
      </c>
      <c r="R80" s="159" t="s">
        <v>270</v>
      </c>
      <c r="S80" s="226">
        <f>火花營進度記錄!IL28</f>
        <v>0</v>
      </c>
    </row>
    <row r="81" spans="1:19" ht="20.100000000000001" customHeight="1">
      <c r="A81" s="242"/>
      <c r="B81" s="245"/>
      <c r="C81" s="248"/>
      <c r="D81" s="148" t="s">
        <v>153</v>
      </c>
      <c r="E81" s="149"/>
      <c r="F81" s="150">
        <f>IF(ISBLANK(火花營進度記錄!CO28),"未過關",火花營進度記錄!CO28)</f>
        <v>43764</v>
      </c>
      <c r="G81" s="150">
        <f>IF(ISBLANK(火花營進度記錄!CT28),"未過關",火花營進度記錄!CT28)</f>
        <v>43792</v>
      </c>
      <c r="H81" s="150">
        <f>IF(ISBLANK(火花營進度記錄!CY28),"未過關",火花營進度記錄!CY28)</f>
        <v>44002</v>
      </c>
      <c r="I81" s="150">
        <f>IF(ISBLANK(火花營進度記錄!DD28),"未過關",火花營進度記錄!DD28)</f>
        <v>44128</v>
      </c>
      <c r="J81" s="150">
        <f>IF(ISBLANK(火花營進度記錄!DI28),"未過關",火花營進度記錄!DI28)</f>
        <v>44016</v>
      </c>
      <c r="K81" s="150">
        <f>IF(ISBLANK(火花營進度記錄!DN28),"未過關",火花營進度記錄!DN28)</f>
        <v>44121</v>
      </c>
      <c r="L81" s="150">
        <f>IF(ISBLANK(火花營進度記錄!DS28),"未過關",火花營進度記錄!DS28)</f>
        <v>44135</v>
      </c>
      <c r="M81" s="150">
        <f>IF(ISBLANK(火花營進度記錄!DX28),"未過關",火花營進度記錄!DX28)</f>
        <v>44142</v>
      </c>
      <c r="N81" s="150">
        <f>IF(ISBLANK(火花營進度記錄!EC28),"未過關",火花營進度記錄!EC28)</f>
        <v>44170</v>
      </c>
      <c r="O81" s="150">
        <f>IF(ISBLANK(火花營進度記錄!EE28),"未過關",火花營進度記錄!EE28)</f>
        <v>44535</v>
      </c>
      <c r="P81" s="151" t="str">
        <f>IF(ISBLANK(火花營進度記錄!FE28),"未過關",火花營進度記錄!FE28)</f>
        <v>未過關</v>
      </c>
      <c r="Q81" s="219" t="s">
        <v>269</v>
      </c>
      <c r="R81" s="152"/>
      <c r="S81" s="227">
        <f>火花營進度記錄!IM28</f>
        <v>0</v>
      </c>
    </row>
    <row r="82" spans="1:19" ht="20.100000000000001" customHeight="1" thickBot="1">
      <c r="A82" s="243"/>
      <c r="B82" s="246"/>
      <c r="C82" s="249"/>
      <c r="D82" s="153" t="s">
        <v>156</v>
      </c>
      <c r="E82" s="154"/>
      <c r="F82" s="157">
        <f>IF(ISBLANK(火花營進度記錄!FO28),"未過關",火花營進度記錄!FO28)</f>
        <v>44170</v>
      </c>
      <c r="G82" s="157">
        <f>IF(ISBLANK(火花營進度記錄!FT28),"未過關",火花營進度記錄!FT28)</f>
        <v>44205</v>
      </c>
      <c r="H82" s="157">
        <f>IF(ISBLANK(火花營進度記錄!FY28),"未過關",火花營進度記錄!FY28)</f>
        <v>44219</v>
      </c>
      <c r="I82" s="157">
        <f>IF(ISBLANK(火花營進度記錄!GD28),"未過關",火花營進度記錄!GD28)</f>
        <v>44233</v>
      </c>
      <c r="J82" s="157" t="str">
        <f>IF(ISBLANK(火花營進度記錄!GI28),"未過關",火花營進度記錄!GI28)</f>
        <v>未過關</v>
      </c>
      <c r="K82" s="157">
        <f>IF(ISBLANK(火花營進度記錄!GN28),"未過關",火花營進度記錄!GN28)</f>
        <v>44324</v>
      </c>
      <c r="L82" s="157" t="str">
        <f>IF(ISBLANK(火花營進度記錄!GS28),"未過關",火花營進度記錄!GS28)</f>
        <v>未過關</v>
      </c>
      <c r="M82" s="157" t="str">
        <f>IF(ISBLANK(火花營進度記錄!GX28),"未過關",火花營進度記錄!GX28)</f>
        <v>未過關</v>
      </c>
      <c r="N82" s="157" t="str">
        <f>IF(ISBLANK(火花營進度記錄!HC28),"未過關",火花營進度記錄!HC28)</f>
        <v>未過關</v>
      </c>
      <c r="O82" s="157" t="str">
        <f>IF(ISBLANK(火花營進度記錄!HE28),"未過關",火花營進度記錄!HE28)</f>
        <v>未過關</v>
      </c>
      <c r="P82" s="158" t="str">
        <f>IF(ISBLANK(火花營進度記錄!IJ28),"未過關",火花營進度記錄!IJ28)</f>
        <v>未過關</v>
      </c>
      <c r="Q82" s="155" t="s">
        <v>273</v>
      </c>
      <c r="R82" s="155"/>
      <c r="S82" s="228">
        <f>火花營進度記錄!IN28</f>
        <v>11</v>
      </c>
    </row>
    <row r="83" spans="1:19" ht="20.100000000000001" customHeight="1" thickTop="1">
      <c r="A83" s="232">
        <v>28</v>
      </c>
      <c r="B83" s="235" t="str">
        <f>火花營進度記錄!B29</f>
        <v>XXX</v>
      </c>
      <c r="C83" s="238" t="str">
        <f>火花營進度記錄!C29</f>
        <v>S3a</v>
      </c>
      <c r="D83" s="146" t="s">
        <v>146</v>
      </c>
      <c r="E83" s="147">
        <f>IF(ISBLANK(火花營進度記錄!I29),"未過關",火花營進度記錄!I29)</f>
        <v>43365</v>
      </c>
      <c r="F83" s="147">
        <f>IF(ISBLANK(火花營進度記錄!R29),"未過關",火花營進度記錄!R29)</f>
        <v>43435</v>
      </c>
      <c r="G83" s="147">
        <f>IF(ISBLANK(火花營進度記錄!W29),"未過關",火花營進度記錄!W29)</f>
        <v>43547</v>
      </c>
      <c r="H83" s="147">
        <f>IF(ISBLANK(火花營進度記錄!AB29),"未過關",火花營進度記錄!AB29)</f>
        <v>43547</v>
      </c>
      <c r="I83" s="147">
        <f>IF(ISBLANK(火花營進度記錄!AG29),"未過關",火花營進度記錄!AG29)</f>
        <v>43561</v>
      </c>
      <c r="J83" s="147">
        <f>IF(ISBLANK(火花營進度記錄!AL29),"未過關",火花營進度記錄!AL29)</f>
        <v>43561</v>
      </c>
      <c r="K83" s="147">
        <f>IF(ISBLANK(火花營進度記錄!AQ29),"未過關",火花營進度記錄!AQ29)</f>
        <v>43624</v>
      </c>
      <c r="L83" s="147">
        <f>IF(ISBLANK(火花營進度記錄!AV29),"未過關",火花營進度記錄!AV29)</f>
        <v>43631</v>
      </c>
      <c r="M83" s="147">
        <f>IF(ISBLANK(火花營進度記錄!BA29),"未過關",火花營進度記錄!BA29)</f>
        <v>43631</v>
      </c>
      <c r="N83" s="147">
        <f>IF(ISBLANK(火花營進度記錄!BF29),"未過關",火花營進度記錄!BF29)</f>
        <v>43638</v>
      </c>
      <c r="O83" s="147">
        <f>IF(ISBLANK(火花營進度記錄!BH29),"未過關",火花營進度記錄!BH29)</f>
        <v>43638</v>
      </c>
      <c r="P83" s="156" t="str">
        <f>IF(ISBLANK(火花營進度記錄!CD29),"未過關",火花營進度記錄!CD29)</f>
        <v>未過關</v>
      </c>
      <c r="Q83" s="175" t="s">
        <v>241</v>
      </c>
      <c r="R83" s="159" t="s">
        <v>270</v>
      </c>
      <c r="S83" s="226">
        <f>火花營進度記錄!IL29</f>
        <v>0</v>
      </c>
    </row>
    <row r="84" spans="1:19" ht="20.100000000000001" customHeight="1">
      <c r="A84" s="233"/>
      <c r="B84" s="236"/>
      <c r="C84" s="239"/>
      <c r="D84" s="148" t="s">
        <v>153</v>
      </c>
      <c r="E84" s="149"/>
      <c r="F84" s="150">
        <f>IF(ISBLANK(火花營進度記錄!CO29),"未過關",火花營進度記錄!CO29)</f>
        <v>43834</v>
      </c>
      <c r="G84" s="150">
        <f>IF(ISBLANK(火花營進度記錄!CT29),"未過關",火花營進度記錄!CT29)</f>
        <v>44009</v>
      </c>
      <c r="H84" s="150">
        <f>IF(ISBLANK(火花營進度記錄!CY29),"未過關",火花營進度記錄!CY29)</f>
        <v>44114</v>
      </c>
      <c r="I84" s="150">
        <f>IF(ISBLANK(火花營進度記錄!DD29),"未過關",火花營進度記錄!DD29)</f>
        <v>44107</v>
      </c>
      <c r="J84" s="150">
        <f>IF(ISBLANK(火花營進度記錄!DI29),"未過關",火花營進度記錄!DI29)</f>
        <v>44107</v>
      </c>
      <c r="K84" s="150">
        <f>IF(ISBLANK(火花營進度記錄!DN29),"未過關",火花營進度記錄!DN29)</f>
        <v>44121</v>
      </c>
      <c r="L84" s="150">
        <f>IF(ISBLANK(火花營進度記錄!DS29),"未過關",火花營進度記錄!DS29)</f>
        <v>44135</v>
      </c>
      <c r="M84" s="150">
        <f>IF(ISBLANK(火花營進度記錄!DX29),"未過關",火花營進度記錄!DX29)</f>
        <v>44142</v>
      </c>
      <c r="N84" s="150">
        <f>IF(ISBLANK(火花營進度記錄!EC29),"未過關",火花營進度記錄!EC29)</f>
        <v>44163</v>
      </c>
      <c r="O84" s="150">
        <f>IF(ISBLANK(火花營進度記錄!EE29),"未過關",火花營進度記錄!EE29)</f>
        <v>44528</v>
      </c>
      <c r="P84" s="151" t="str">
        <f>IF(ISBLANK(火花營進度記錄!FE29),"未過關",火花營進度記錄!FE29)</f>
        <v>未過關</v>
      </c>
      <c r="Q84" s="219" t="s">
        <v>269</v>
      </c>
      <c r="R84" s="152"/>
      <c r="S84" s="227">
        <f>火花營進度記錄!IM29</f>
        <v>0</v>
      </c>
    </row>
    <row r="85" spans="1:19" ht="20.100000000000001" customHeight="1" thickBot="1">
      <c r="A85" s="234"/>
      <c r="B85" s="237"/>
      <c r="C85" s="240"/>
      <c r="D85" s="153" t="s">
        <v>156</v>
      </c>
      <c r="E85" s="154"/>
      <c r="F85" s="157">
        <f>IF(ISBLANK(火花營進度記錄!FO29),"未過關",火花營進度記錄!FO29)</f>
        <v>44170</v>
      </c>
      <c r="G85" s="157">
        <f>IF(ISBLANK(火花營進度記錄!FT29),"未過關",火花營進度記錄!FT29)</f>
        <v>44205</v>
      </c>
      <c r="H85" s="157">
        <f>IF(ISBLANK(火花營進度記錄!FY29),"未過關",火花營進度記錄!FY29)</f>
        <v>44219</v>
      </c>
      <c r="I85" s="157">
        <f>IF(ISBLANK(火花營進度記錄!GD29),"未過關",火花營進度記錄!GD29)</f>
        <v>44233</v>
      </c>
      <c r="J85" s="157">
        <f>IF(ISBLANK(火花營進度記錄!GI29),"未過關",火花營進度記錄!GI29)</f>
        <v>44331</v>
      </c>
      <c r="K85" s="157">
        <f>IF(ISBLANK(火花營進度記錄!GN29),"未過關",火花營進度記錄!GN29)</f>
        <v>44324</v>
      </c>
      <c r="L85" s="157" t="str">
        <f>IF(ISBLANK(火花營進度記錄!GS29),"未過關",火花營進度記錄!GS29)</f>
        <v>未過關</v>
      </c>
      <c r="M85" s="157" t="str">
        <f>IF(ISBLANK(火花營進度記錄!GX29),"未過關",火花營進度記錄!GX29)</f>
        <v>未過關</v>
      </c>
      <c r="N85" s="157" t="str">
        <f>IF(ISBLANK(火花營進度記錄!HC29),"未過關",火花營進度記錄!HC29)</f>
        <v>未過關</v>
      </c>
      <c r="O85" s="157" t="str">
        <f>IF(ISBLANK(火花營進度記錄!HE29),"未過關",火花營進度記錄!HE29)</f>
        <v>未過關</v>
      </c>
      <c r="P85" s="158" t="str">
        <f>IF(ISBLANK(火花營進度記錄!IJ29),"未過關",火花營進度記錄!IJ29)</f>
        <v>未過關</v>
      </c>
      <c r="Q85" s="155" t="s">
        <v>273</v>
      </c>
      <c r="R85" s="155"/>
      <c r="S85" s="228">
        <f>火花營進度記錄!IN29</f>
        <v>9</v>
      </c>
    </row>
    <row r="86" spans="1:19" ht="20.100000000000001" customHeight="1" thickTop="1">
      <c r="A86" s="241">
        <v>29</v>
      </c>
      <c r="B86" s="244" t="str">
        <f>火花營進度記錄!B30</f>
        <v>XXX</v>
      </c>
      <c r="C86" s="247" t="str">
        <f>火花營進度記錄!C30</f>
        <v>S3a</v>
      </c>
      <c r="D86" s="146" t="s">
        <v>146</v>
      </c>
      <c r="E86" s="147">
        <f>IF(ISBLANK(火花營進度記錄!I30),"未過關",火花營進度記錄!I30)</f>
        <v>43365</v>
      </c>
      <c r="F86" s="147">
        <f>IF(ISBLANK(火花營進度記錄!R30),"未過關",火花營進度記錄!R30)</f>
        <v>43491</v>
      </c>
      <c r="G86" s="147">
        <f>IF(ISBLANK(火花營進度記錄!W30),"未過關",火花營進度記錄!W30)</f>
        <v>43484</v>
      </c>
      <c r="H86" s="147">
        <f>IF(ISBLANK(火花營進度記錄!AB30),"未過關",火花營進度記錄!AB30)</f>
        <v>43547</v>
      </c>
      <c r="I86" s="147">
        <f>IF(ISBLANK(火花營進度記錄!AG30),"未過關",火花營進度記錄!AG30)</f>
        <v>43561</v>
      </c>
      <c r="J86" s="147">
        <f>IF(ISBLANK(火花營進度記錄!AL30),"未過關",火花營進度記錄!AL30)</f>
        <v>43589</v>
      </c>
      <c r="K86" s="147">
        <f>IF(ISBLANK(火花營進度記錄!AQ30),"未過關",火花營進度記錄!AQ30)</f>
        <v>43596</v>
      </c>
      <c r="L86" s="147">
        <f>IF(ISBLANK(火花營進度記錄!AV30),"未過關",火花營進度記錄!AV30)</f>
        <v>43624</v>
      </c>
      <c r="M86" s="147">
        <f>IF(ISBLANK(火花營進度記錄!BA30),"未過關",火花營進度記錄!BA30)</f>
        <v>43638</v>
      </c>
      <c r="N86" s="147">
        <f>IF(ISBLANK(火花營進度記錄!BF30),"未過關",火花營進度記錄!BF30)</f>
        <v>43645</v>
      </c>
      <c r="O86" s="147">
        <f>IF(ISBLANK(火花營進度記錄!BH30),"未過關",火花營進度記錄!BH30)</f>
        <v>43645</v>
      </c>
      <c r="P86" s="156" t="str">
        <f>IF(ISBLANK(火花營進度記錄!CD30),"未過關",火花營進度記錄!CD30)</f>
        <v>未過關</v>
      </c>
      <c r="Q86" s="159"/>
      <c r="R86" s="159" t="s">
        <v>270</v>
      </c>
      <c r="S86" s="226">
        <f>火花營進度記錄!IL30</f>
        <v>0</v>
      </c>
    </row>
    <row r="87" spans="1:19" ht="20.100000000000001" customHeight="1">
      <c r="A87" s="242"/>
      <c r="B87" s="245"/>
      <c r="C87" s="248"/>
      <c r="D87" s="148" t="s">
        <v>153</v>
      </c>
      <c r="E87" s="149"/>
      <c r="F87" s="150">
        <f>IF(ISBLANK(火花營進度記錄!CO30),"未過關",火花營進度記錄!CO30)</f>
        <v>43799</v>
      </c>
      <c r="G87" s="150">
        <f>IF(ISBLANK(火花營進度記錄!CT30),"未過關",火花營進度記錄!CT30)</f>
        <v>44009</v>
      </c>
      <c r="H87" s="150">
        <f>IF(ISBLANK(火花營進度記錄!CY30),"未過關",火花營進度記錄!CY30)</f>
        <v>44128</v>
      </c>
      <c r="I87" s="150">
        <f>IF(ISBLANK(火花營進度記錄!DD30),"未過關",火花營進度記錄!DD30)</f>
        <v>44128</v>
      </c>
      <c r="J87" s="150">
        <f>IF(ISBLANK(火花營進度記錄!DI30),"未過關",火花營進度記錄!DI30)</f>
        <v>44149</v>
      </c>
      <c r="K87" s="150">
        <f>IF(ISBLANK(火花營進度記錄!DN30),"未過關",火花營進度記錄!DN30)</f>
        <v>44177</v>
      </c>
      <c r="L87" s="150">
        <f>IF(ISBLANK(火花營進度記錄!DS30),"未過關",火花營進度記錄!DS30)</f>
        <v>44233</v>
      </c>
      <c r="M87" s="150">
        <f>IF(ISBLANK(火花營進度記錄!DX30),"未過關",火花營進度記錄!DX30)</f>
        <v>44268</v>
      </c>
      <c r="N87" s="150">
        <f>IF(ISBLANK(火花營進度記錄!EC30),"未過關",火花營進度記錄!EC30)</f>
        <v>44303</v>
      </c>
      <c r="O87" s="150">
        <f>IF(ISBLANK(火花營進度記錄!EE30),"未過關",火花營進度記錄!EE30)</f>
        <v>44303</v>
      </c>
      <c r="P87" s="151" t="str">
        <f>IF(ISBLANK(火花營進度記錄!FE30),"未過關",火花營進度記錄!FE30)</f>
        <v>未過關</v>
      </c>
      <c r="Q87" s="219" t="s">
        <v>269</v>
      </c>
      <c r="R87" s="152"/>
      <c r="S87" s="227">
        <f>火花營進度記錄!IM30</f>
        <v>0</v>
      </c>
    </row>
    <row r="88" spans="1:19" ht="20.100000000000001" customHeight="1" thickBot="1">
      <c r="A88" s="243"/>
      <c r="B88" s="246"/>
      <c r="C88" s="249"/>
      <c r="D88" s="153" t="s">
        <v>156</v>
      </c>
      <c r="E88" s="154"/>
      <c r="F88" s="157" t="str">
        <f>IF(ISBLANK(火花營進度記錄!FO30),"未過關",火花營進度記錄!FO30)</f>
        <v>未過關</v>
      </c>
      <c r="G88" s="157" t="str">
        <f>IF(ISBLANK(火花營進度記錄!FT30),"未過關",火花營進度記錄!FT30)</f>
        <v>未過關</v>
      </c>
      <c r="H88" s="157" t="str">
        <f>IF(ISBLANK(火花營進度記錄!FY30),"未過關",火花營進度記錄!F30)</f>
        <v>未過關</v>
      </c>
      <c r="I88" s="157" t="str">
        <f>IF(ISBLANK(火花營進度記錄!GD30),"未過關",火花營進度記錄!GD30)</f>
        <v>未過關</v>
      </c>
      <c r="J88" s="157" t="str">
        <f>IF(ISBLANK(火花營進度記錄!GI30),"未過關",火花營進度記錄!GI30)</f>
        <v>未過關</v>
      </c>
      <c r="K88" s="157" t="str">
        <f>IF(ISBLANK(火花營進度記錄!GN30),"未過關",火花營進度記錄!GN30)</f>
        <v>未過關</v>
      </c>
      <c r="L88" s="157" t="str">
        <f>IF(ISBLANK(火花營進度記錄!GS30),"未過關",火花營進度記錄!GS30)</f>
        <v>未過關</v>
      </c>
      <c r="M88" s="157" t="str">
        <f>IF(ISBLANK(火花營進度記錄!GX30),"未過關",火花營進度記錄!GX30)</f>
        <v>未過關</v>
      </c>
      <c r="N88" s="157" t="str">
        <f>IF(ISBLANK(火花營進度記錄!HC30),"未過關",火花營進度記錄!HC30)</f>
        <v>未過關</v>
      </c>
      <c r="O88" s="157" t="str">
        <f>IF(ISBLANK(火花營進度記錄!HE30),"未過關",火花營進度記錄!HE30)</f>
        <v>未過關</v>
      </c>
      <c r="P88" s="158" t="str">
        <f>IF(ISBLANK(火花營進度記錄!IJ30),"未過關",火花營進度記錄!IJ30)</f>
        <v>未過關</v>
      </c>
      <c r="Q88" s="155"/>
      <c r="R88" s="155"/>
      <c r="S88" s="228">
        <f>火花營進度記錄!IN30</f>
        <v>43</v>
      </c>
    </row>
    <row r="89" spans="1:19" ht="20.100000000000001" customHeight="1" thickTop="1">
      <c r="A89" s="241">
        <v>30</v>
      </c>
      <c r="B89" s="244" t="str">
        <f>火花營進度記錄!B31</f>
        <v>XXX</v>
      </c>
      <c r="C89" s="247" t="str">
        <f>火花營進度記錄!C31</f>
        <v>S3a</v>
      </c>
      <c r="D89" s="146" t="s">
        <v>146</v>
      </c>
      <c r="E89" s="147">
        <f>IF(ISBLANK(火花營進度記錄!I31),"未過關",火花營進度記錄!I31)</f>
        <v>43372</v>
      </c>
      <c r="F89" s="147">
        <f>IF(ISBLANK(火花營進度記錄!R31),"未過關",火花營進度記錄!R31)</f>
        <v>43435</v>
      </c>
      <c r="G89" s="147">
        <f>IF(ISBLANK(火花營進度記錄!W31),"未過關",火花營進度記錄!W31)</f>
        <v>43435</v>
      </c>
      <c r="H89" s="147">
        <f>IF(ISBLANK(火花營進度記錄!AB31),"未過關",火花營進度記錄!AB31)</f>
        <v>43547</v>
      </c>
      <c r="I89" s="147">
        <f>IF(ISBLANK(火花營進度記錄!AG31),"未過關",火花營進度記錄!AG31)</f>
        <v>43547</v>
      </c>
      <c r="J89" s="147">
        <f>IF(ISBLANK(火花營進度記錄!AL31),"未過關",火花營進度記錄!AL31)</f>
        <v>43547</v>
      </c>
      <c r="K89" s="147">
        <f>IF(ISBLANK(火花營進度記錄!AQ31),"未過關",火花營進度記錄!AQ31)</f>
        <v>43617</v>
      </c>
      <c r="L89" s="147">
        <f>IF(ISBLANK(火花營進度記錄!AV31),"未過關",火花營進度記錄!AV31)</f>
        <v>43610</v>
      </c>
      <c r="M89" s="147">
        <f>IF(ISBLANK(火花營進度記錄!BA31),"未過關",火花營進度記錄!BA31)</f>
        <v>43610</v>
      </c>
      <c r="N89" s="147">
        <f>IF(ISBLANK(火花營進度記錄!BF31),"未過關",火花營進度記錄!BF31)</f>
        <v>43631</v>
      </c>
      <c r="O89" s="147">
        <f>IF(ISBLANK(火花營進度記錄!BH31),"未過關",火花營進度記錄!BH31)</f>
        <v>43631</v>
      </c>
      <c r="P89" s="156" t="str">
        <f>IF(ISBLANK(火花營進度記錄!CD31),"未過關",火花營進度記錄!CD31)</f>
        <v>未過關</v>
      </c>
      <c r="Q89" s="175" t="s">
        <v>241</v>
      </c>
      <c r="R89" s="159" t="s">
        <v>270</v>
      </c>
      <c r="S89" s="226">
        <f>火花營進度記錄!IL31</f>
        <v>0</v>
      </c>
    </row>
    <row r="90" spans="1:19" ht="20.100000000000001" customHeight="1">
      <c r="A90" s="242"/>
      <c r="B90" s="245"/>
      <c r="C90" s="248"/>
      <c r="D90" s="148" t="s">
        <v>153</v>
      </c>
      <c r="E90" s="149"/>
      <c r="F90" s="150">
        <f>IF(ISBLANK(火花營進度記錄!CO31),"未過關",火花營進度記錄!CO31)</f>
        <v>43778</v>
      </c>
      <c r="G90" s="150">
        <f>IF(ISBLANK(火花營進度記錄!CT31),"未過關",火花營進度記錄!CT31)</f>
        <v>43841</v>
      </c>
      <c r="H90" s="150">
        <f>IF(ISBLANK(火花營進度記錄!CY31),"未過關",火花營進度記錄!CY31)</f>
        <v>44128</v>
      </c>
      <c r="I90" s="150">
        <f>IF(ISBLANK(火花營進度記錄!DD31),"未過關",火花營進度記錄!DD31)</f>
        <v>44149</v>
      </c>
      <c r="J90" s="150">
        <f>IF(ISBLANK(火花營進度記錄!DI31),"未過關",火花營進度記錄!DI31)</f>
        <v>44149</v>
      </c>
      <c r="K90" s="150">
        <f>IF(ISBLANK(火花營進度記錄!DN31),"未過關",火花營進度記錄!DN31)</f>
        <v>44149</v>
      </c>
      <c r="L90" s="150">
        <f>IF(ISBLANK(火花營進度記錄!DS31),"未過關",火花營進度記錄!DS31)</f>
        <v>44303</v>
      </c>
      <c r="M90" s="150">
        <f>IF(ISBLANK(火花營進度記錄!DX31),"未過關",火花營進度記錄!DX31)</f>
        <v>44303</v>
      </c>
      <c r="N90" s="150">
        <f>IF(ISBLANK(火花營進度記錄!EC31),"未過關",火花營進度記錄!EC31)</f>
        <v>44177</v>
      </c>
      <c r="O90" s="150" t="str">
        <f>IF(ISBLANK(火花營進度記錄!EE31),"未過關",火花營進度記錄!EE31)</f>
        <v>未過關</v>
      </c>
      <c r="P90" s="151" t="str">
        <f>IF(ISBLANK(火花營進度記錄!FE31),"未過關",火花營進度記錄!FE31)</f>
        <v>未過關</v>
      </c>
      <c r="Q90" s="219" t="s">
        <v>272</v>
      </c>
      <c r="R90" s="152"/>
      <c r="S90" s="227">
        <f>火花營進度記錄!IM31</f>
        <v>0</v>
      </c>
    </row>
    <row r="91" spans="1:19" ht="20.100000000000001" customHeight="1" thickBot="1">
      <c r="A91" s="243"/>
      <c r="B91" s="246"/>
      <c r="C91" s="249"/>
      <c r="D91" s="153" t="s">
        <v>156</v>
      </c>
      <c r="E91" s="154"/>
      <c r="F91" s="157">
        <f>IF(ISBLANK(火花營進度記錄!FO31),"未過關",火花營進度記錄!FO31)</f>
        <v>44233</v>
      </c>
      <c r="G91" s="157">
        <f>IF(ISBLANK(火花營進度記錄!FT31),"未過關",火花營進度記錄!FT31)</f>
        <v>44303</v>
      </c>
      <c r="H91" s="157">
        <f>IF(ISBLANK(火花營進度記錄!FY31),"未過關",火花營進度記錄!FY31)</f>
        <v>44275</v>
      </c>
      <c r="I91" s="157">
        <f>IF(ISBLANK(火花營進度記錄!GD31),"未過關",火花營進度記錄!GD31)</f>
        <v>44303</v>
      </c>
      <c r="J91" s="157">
        <f>IF(ISBLANK(火花營進度記錄!GI31),"未過關",火花營進度記錄!GI31)</f>
        <v>44345</v>
      </c>
      <c r="K91" s="157" t="str">
        <f>IF(ISBLANK(火花營進度記錄!GN31),"未過關",火花營進度記錄!GN31)</f>
        <v>未過關</v>
      </c>
      <c r="L91" s="157" t="str">
        <f>IF(ISBLANK(火花營進度記錄!GS31),"未過關",火花營進度記錄!GS31)</f>
        <v>未過關</v>
      </c>
      <c r="M91" s="157" t="str">
        <f>IF(ISBLANK(火花營進度記錄!GX31),"未過關",火花營進度記錄!GX31)</f>
        <v>未過關</v>
      </c>
      <c r="N91" s="157" t="str">
        <f>IF(ISBLANK(火花營進度記錄!HC31),"未過關",火花營進度記錄!HC31)</f>
        <v>未過關</v>
      </c>
      <c r="O91" s="157" t="str">
        <f>IF(ISBLANK(火花營進度記錄!HE31),"未過關",火花營進度記錄!HE31)</f>
        <v>未過關</v>
      </c>
      <c r="P91" s="158" t="str">
        <f>IF(ISBLANK(火花營進度記錄!IJ31),"未過關",火花營進度記錄!IJ31)</f>
        <v>未過關</v>
      </c>
      <c r="Q91" s="155"/>
      <c r="R91" s="155"/>
      <c r="S91" s="228">
        <f>火花營進度記錄!IN31</f>
        <v>20</v>
      </c>
    </row>
    <row r="92" spans="1:19" ht="20.100000000000001" customHeight="1" thickTop="1">
      <c r="A92" s="232">
        <v>31</v>
      </c>
      <c r="B92" s="235" t="str">
        <f>火花營進度記錄!B32</f>
        <v>XXX</v>
      </c>
      <c r="C92" s="238" t="str">
        <f>火花營進度記錄!C32</f>
        <v>S3a</v>
      </c>
      <c r="D92" s="195" t="s">
        <v>146</v>
      </c>
      <c r="E92" s="147">
        <f>IF(ISBLANK(火花營進度記錄!I32),"未過關",火花營進度記錄!I32)</f>
        <v>43365</v>
      </c>
      <c r="F92" s="147">
        <f>IF(ISBLANK(火花營進度記錄!R32),"未過關",火花營進度記錄!R32)</f>
        <v>43442</v>
      </c>
      <c r="G92" s="147">
        <f>IF(ISBLANK(火花營進度記錄!W32),"未過關",火花營進度記錄!W32)</f>
        <v>43414</v>
      </c>
      <c r="H92" s="147">
        <f>IF(ISBLANK(火花營進度記錄!AB32),"未過關",火花營進度記錄!AB32)</f>
        <v>43526</v>
      </c>
      <c r="I92" s="147">
        <f>IF(ISBLANK(火花營進度記錄!AG32),"未過關",火花營進度記錄!AG32)</f>
        <v>43596</v>
      </c>
      <c r="J92" s="147">
        <f>IF(ISBLANK(火花營進度記錄!AL32),"未過關",火花營進度記錄!AL32)</f>
        <v>43561</v>
      </c>
      <c r="K92" s="147">
        <f>IF(ISBLANK(火花營進度記錄!AQ32),"未過關",火花營進度記錄!AQ32)</f>
        <v>43596</v>
      </c>
      <c r="L92" s="147">
        <f>IF(ISBLANK(火花營進度記錄!AV32),"未過關",火花營進度記錄!AV32)</f>
        <v>43610</v>
      </c>
      <c r="M92" s="147">
        <f>IF(ISBLANK(火花營進度記錄!BA32),"未過關",火花營進度記錄!BA32)</f>
        <v>43617</v>
      </c>
      <c r="N92" s="147">
        <f>IF(ISBLANK(火花營進度記錄!BF32),"未過關",火花營進度記錄!BF32)</f>
        <v>43652</v>
      </c>
      <c r="O92" s="147">
        <f>IF(ISBLANK(火花營進度記錄!BH32),"未過關",火花營進度記錄!BH32)</f>
        <v>43652</v>
      </c>
      <c r="P92" s="156" t="str">
        <f>IF(ISBLANK(火花營進度記錄!CD32),"未過關",火花營進度記錄!CD32)</f>
        <v>未過關</v>
      </c>
      <c r="Q92" s="175" t="s">
        <v>241</v>
      </c>
      <c r="R92" s="159" t="s">
        <v>270</v>
      </c>
      <c r="S92" s="226">
        <f>火花營進度記錄!IL32</f>
        <v>0</v>
      </c>
    </row>
    <row r="93" spans="1:19" ht="20.100000000000001" customHeight="1">
      <c r="A93" s="233"/>
      <c r="B93" s="236"/>
      <c r="C93" s="239"/>
      <c r="D93" s="196" t="s">
        <v>153</v>
      </c>
      <c r="E93" s="149"/>
      <c r="F93" s="150">
        <f>IF(ISBLANK(火花營進度記錄!CO32),"未過關",火花營進度記錄!CO32)</f>
        <v>43792</v>
      </c>
      <c r="G93" s="150">
        <f>IF(ISBLANK(火花營進度記錄!CT32),"未過關",火花營進度記錄!CT32)</f>
        <v>44002</v>
      </c>
      <c r="H93" s="150">
        <f>IF(ISBLANK(火花營進度記錄!CY32),"未過關",火花營進度記錄!CY32)</f>
        <v>44114</v>
      </c>
      <c r="I93" s="150">
        <f>IF(ISBLANK(火花營進度記錄!DD32),"未過關",火花營進度記錄!DD32)</f>
        <v>44121</v>
      </c>
      <c r="J93" s="150">
        <f>IF(ISBLANK(火花營進度記錄!DI32),"未過關",火花營進度記錄!DI32)</f>
        <v>44142</v>
      </c>
      <c r="K93" s="150">
        <f>IF(ISBLANK(火花營進度記錄!DN32),"未過關",火花營進度記錄!DN32)</f>
        <v>44149</v>
      </c>
      <c r="L93" s="150">
        <f>IF(ISBLANK(火花營進度記錄!DS32),"未過關",火花營進度記錄!DS32)</f>
        <v>44156</v>
      </c>
      <c r="M93" s="150">
        <f>IF(ISBLANK(火花營進度記錄!DX32),"未過關",火花營進度記錄!DX32)</f>
        <v>44156</v>
      </c>
      <c r="N93" s="150">
        <f>IF(ISBLANK(火花營進度記錄!EC32),"未過關",火花營進度記錄!EC32)</f>
        <v>44177</v>
      </c>
      <c r="O93" s="150">
        <f>IF(ISBLANK(火花營進度記錄!EE32),"未過關",火花營進度記錄!EE32)</f>
        <v>44542</v>
      </c>
      <c r="P93" s="151" t="str">
        <f>IF(ISBLANK(火花營進度記錄!FE32),"未過關",火花營進度記錄!FE32)</f>
        <v>未過關</v>
      </c>
      <c r="Q93" s="219" t="s">
        <v>269</v>
      </c>
      <c r="R93" s="152"/>
      <c r="S93" s="227">
        <f>火花營進度記錄!IM32</f>
        <v>0</v>
      </c>
    </row>
    <row r="94" spans="1:19" ht="20.100000000000001" customHeight="1" thickBot="1">
      <c r="A94" s="234"/>
      <c r="B94" s="237"/>
      <c r="C94" s="240"/>
      <c r="D94" s="197" t="s">
        <v>156</v>
      </c>
      <c r="E94" s="154"/>
      <c r="F94" s="157">
        <f>IF(ISBLANK(火花營進度記錄!FO32),"未過關",火花營進度記錄!FO32)</f>
        <v>44233</v>
      </c>
      <c r="G94" s="157">
        <f>IF(ISBLANK(火花營進度記錄!FT32),"未過關",火花營進度記錄!FT32)</f>
        <v>44303</v>
      </c>
      <c r="H94" s="157">
        <f>IF(ISBLANK(火花營進度記錄!FY32),"未過關",火花營進度記錄!FY32)</f>
        <v>44275</v>
      </c>
      <c r="I94" s="157">
        <f>IF(ISBLANK(火花營進度記錄!GD32),"未過關",火花營進度記錄!GD32)</f>
        <v>44303</v>
      </c>
      <c r="J94" s="157">
        <f>IF(ISBLANK(火花營進度記錄!GI32),"未過關",火花營進度記錄!GI32)</f>
        <v>44345</v>
      </c>
      <c r="K94" s="157" t="str">
        <f>IF(ISBLANK(火花營進度記錄!GN32),"未過關",火花營進度記錄!GN32)</f>
        <v>未過關</v>
      </c>
      <c r="L94" s="157" t="str">
        <f>IF(ISBLANK(火花營進度記錄!GS32),"未過關",火花營進度記錄!GS32)</f>
        <v>未過關</v>
      </c>
      <c r="M94" s="157" t="str">
        <f>IF(ISBLANK(火花營進度記錄!GX32),"未過關",火花營進度記錄!GX32)</f>
        <v>未過關</v>
      </c>
      <c r="N94" s="157" t="str">
        <f>IF(ISBLANK(火花營進度記錄!HC32),"未過關",火花營進度記錄!HC32)</f>
        <v>未過關</v>
      </c>
      <c r="O94" s="157" t="str">
        <f>IF(ISBLANK(火花營進度記錄!HE32),"未過關",火花營進度記錄!HE32)</f>
        <v>未過關</v>
      </c>
      <c r="P94" s="158" t="str">
        <f>IF(ISBLANK(火花營進度記錄!IJ32),"未過關",火花營進度記錄!IJ32)</f>
        <v>未過關</v>
      </c>
      <c r="Q94" s="155"/>
      <c r="R94" s="155"/>
      <c r="S94" s="228">
        <f>火花營進度記錄!IN32</f>
        <v>18</v>
      </c>
    </row>
    <row r="95" spans="1:19" ht="20.100000000000001" customHeight="1" thickTop="1">
      <c r="A95" s="232">
        <v>32</v>
      </c>
      <c r="B95" s="235" t="str">
        <f>火花營進度記錄!B33</f>
        <v>XXX</v>
      </c>
      <c r="C95" s="238" t="str">
        <f>火花營進度記錄!C33</f>
        <v>S3a</v>
      </c>
      <c r="D95" s="146" t="s">
        <v>146</v>
      </c>
      <c r="E95" s="147">
        <f>IF(ISBLANK(火花營進度記錄!I33),"未過關",火花營進度記錄!I33)</f>
        <v>43372</v>
      </c>
      <c r="F95" s="147">
        <f>IF(ISBLANK(火花營進度記錄!R33),"未過關",火花營進度記錄!R33)</f>
        <v>43442</v>
      </c>
      <c r="G95" s="147">
        <f>IF(ISBLANK(火花營進度記錄!W33),"未過關",火花營進度記錄!W33)</f>
        <v>43428</v>
      </c>
      <c r="H95" s="147">
        <f>IF(ISBLANK(火花營進度記錄!AB33),"未過關",火花營進度記錄!AB33)</f>
        <v>43491</v>
      </c>
      <c r="I95" s="147">
        <f>IF(ISBLANK(火花營進度記錄!AG33),"未過關",火花營進度記錄!AG33)</f>
        <v>43484</v>
      </c>
      <c r="J95" s="147">
        <f>IF(ISBLANK(火花營進度記錄!AL33),"未過關",火花營進度記錄!AL33)</f>
        <v>43533</v>
      </c>
      <c r="K95" s="147">
        <f>IF(ISBLANK(火花營進度記錄!AQ33),"未過關",火花營進度記錄!AQ33)</f>
        <v>43638</v>
      </c>
      <c r="L95" s="147">
        <f>IF(ISBLANK(火花營進度記錄!AV33),"未過關",火花營進度記錄!AV33)</f>
        <v>43631</v>
      </c>
      <c r="M95" s="147">
        <f>IF(ISBLANK(火花營進度記錄!BA33),"未過關",火花營進度記錄!BA33)</f>
        <v>43631</v>
      </c>
      <c r="N95" s="147">
        <f>IF(ISBLANK(火花營進度記錄!BF33),"未過關",火花營進度記錄!BF33)</f>
        <v>43652</v>
      </c>
      <c r="O95" s="147">
        <f>IF(ISBLANK(火花營進度記錄!BH33),"未過關",火花營進度記錄!BH33)</f>
        <v>43652</v>
      </c>
      <c r="P95" s="162" t="str">
        <f>IF(ISBLANK(火花營進度記錄!CD33),"未過關",火花營進度記錄!CD33)</f>
        <v>未過關</v>
      </c>
      <c r="Q95" s="167" t="s">
        <v>241</v>
      </c>
      <c r="R95" s="159" t="s">
        <v>270</v>
      </c>
      <c r="S95" s="226">
        <f>火花營進度記錄!IL33</f>
        <v>0</v>
      </c>
    </row>
    <row r="96" spans="1:19" ht="20.100000000000001" customHeight="1">
      <c r="A96" s="233"/>
      <c r="B96" s="236"/>
      <c r="C96" s="239"/>
      <c r="D96" s="148" t="s">
        <v>153</v>
      </c>
      <c r="E96" s="149"/>
      <c r="F96" s="150">
        <f>IF(ISBLANK(火花營進度記錄!CO33),"未過關",火花營進度記錄!CO33)</f>
        <v>44310</v>
      </c>
      <c r="G96" s="150">
        <f>IF(ISBLANK(火花營進度記錄!CT33),"未過關",火花營進度記錄!CT33)</f>
        <v>44338</v>
      </c>
      <c r="H96" s="150">
        <f>IF(ISBLANK(火花營進度記錄!CY33),"未過關",火花營進度記錄!CY33)</f>
        <v>44121</v>
      </c>
      <c r="I96" s="150">
        <f>IF(ISBLANK(火花營進度記錄!DD33),"未過關",火花營進度記錄!DD33)</f>
        <v>44338</v>
      </c>
      <c r="J96" s="150">
        <f>IF(ISBLANK(火花營進度記錄!DI33),"未過關",火花營進度記錄!DI33)</f>
        <v>44135</v>
      </c>
      <c r="K96" s="150">
        <f>IF(ISBLANK(火花營進度記錄!DN33),"未過關",火花營進度記錄!DN33)</f>
        <v>44149</v>
      </c>
      <c r="L96" s="150">
        <f>IF(ISBLANK(火花營進度記錄!DS33),"未過關",火花營進度記錄!DS33)</f>
        <v>44149</v>
      </c>
      <c r="M96" s="150">
        <f>IF(ISBLANK(火花營進度記錄!DX33),"未過關",火花營進度記錄!DX33)</f>
        <v>44310</v>
      </c>
      <c r="N96" s="150">
        <f>IF(ISBLANK(火花營進度記錄!EC33),"未過關",火花營進度記錄!EC33)</f>
        <v>44177</v>
      </c>
      <c r="O96" s="150">
        <f>IF(ISBLANK(火花營進度記錄!EE33),"未過關",火花營進度記錄!EE33)</f>
        <v>44338</v>
      </c>
      <c r="P96" s="151" t="str">
        <f>IF(ISBLANK(火花營進度記錄!FE33),"未過關",火花營進度記錄!FE33)</f>
        <v>未過關</v>
      </c>
      <c r="Q96" s="219" t="s">
        <v>269</v>
      </c>
      <c r="R96" s="152"/>
      <c r="S96" s="227">
        <f>火花營進度記錄!IM33</f>
        <v>0</v>
      </c>
    </row>
    <row r="97" spans="1:21" ht="20.100000000000001" customHeight="1" thickBot="1">
      <c r="A97" s="234"/>
      <c r="B97" s="237"/>
      <c r="C97" s="240"/>
      <c r="D97" s="153" t="s">
        <v>156</v>
      </c>
      <c r="E97" s="154"/>
      <c r="F97" s="150">
        <f>IF(ISBLANK(火花營進度記錄!FO33),"未過關",火花營進度記錄!FO33)</f>
        <v>44233</v>
      </c>
      <c r="G97" s="150">
        <f>IF(ISBLANK(火花營進度記錄!FT33),"未過關",火花營進度記錄!FT33)</f>
        <v>44303</v>
      </c>
      <c r="H97" s="150">
        <f>IF(ISBLANK(火花營進度記錄!FY33),"未過關",火花營進度記錄!FY33)</f>
        <v>44275</v>
      </c>
      <c r="I97" s="150">
        <f>IF(ISBLANK(火花營進度記錄!GD33),"未過關",火花營進度記錄!GD33)</f>
        <v>44310</v>
      </c>
      <c r="J97" s="150">
        <f>IF(ISBLANK(火花營進度記錄!GI33),"未過關",火花營進度記錄!GI33)</f>
        <v>44352</v>
      </c>
      <c r="K97" s="150" t="str">
        <f>IF(ISBLANK(火花營進度記錄!GN33),"未過關",火花營進度記錄!GN33)</f>
        <v>未過關</v>
      </c>
      <c r="L97" s="150" t="str">
        <f>IF(ISBLANK(火花營進度記錄!GS33),"未過關",火花營進度記錄!GS33)</f>
        <v>未過關</v>
      </c>
      <c r="M97" s="150" t="str">
        <f>IF(ISBLANK(火花營進度記錄!GX33),"未過關",火花營進度記錄!GX33)</f>
        <v>未過關</v>
      </c>
      <c r="N97" s="150" t="str">
        <f>IF(ISBLANK(火花營進度記錄!HC33),"未過關",火花營進度記錄!HC33)</f>
        <v>未過關</v>
      </c>
      <c r="O97" s="150" t="str">
        <f>IF(ISBLANK(火花營進度記錄!HE33),"未過關",火花營進度記錄!HE33)</f>
        <v>未過關</v>
      </c>
      <c r="P97" s="151" t="str">
        <f>IF(ISBLANK(火花營進度記錄!IJ33),"未過關",火花營進度記錄!IJ33)</f>
        <v>未過關</v>
      </c>
      <c r="Q97" s="155"/>
      <c r="R97" s="155"/>
      <c r="S97" s="227">
        <f>火花營進度記錄!IN33</f>
        <v>20</v>
      </c>
    </row>
    <row r="98" spans="1:21" ht="20.100000000000001" customHeight="1" thickTop="1">
      <c r="A98" s="232">
        <v>33</v>
      </c>
      <c r="B98" s="235" t="str">
        <f>火花營進度記錄!B34</f>
        <v>XXX</v>
      </c>
      <c r="C98" s="238" t="str">
        <f>火花營進度記錄!C34</f>
        <v>S3b</v>
      </c>
      <c r="D98" s="195" t="s">
        <v>146</v>
      </c>
      <c r="E98" s="147">
        <f>IF(ISBLANK(火花營進度記錄!I34),"未過關",火花營進度記錄!I34)</f>
        <v>43365</v>
      </c>
      <c r="F98" s="147">
        <f>IF(ISBLANK(火花營進度記錄!R34),"未過關",火花營進度記錄!R34)</f>
        <v>43519</v>
      </c>
      <c r="G98" s="147">
        <f>IF(ISBLANK(火花營進度記錄!W34),"未過關",火花營進度記錄!W34)</f>
        <v>43435</v>
      </c>
      <c r="H98" s="147">
        <f>IF(ISBLANK(火花營進度記錄!AB34),"未過關",火花營進度記錄!AB34)</f>
        <v>43729</v>
      </c>
      <c r="I98" s="147">
        <f>IF(ISBLANK(火花營進度記錄!AG34),"未過關",火花營進度記錄!AG34)</f>
        <v>43638</v>
      </c>
      <c r="J98" s="147">
        <f>IF(ISBLANK(火花營進度記錄!AL34),"未過關",火花營進度記錄!AL34)</f>
        <v>43729</v>
      </c>
      <c r="K98" s="147">
        <f>IF(ISBLANK(火花營進度記錄!AQ34),"未過關",火花營進度記錄!AQ34)</f>
        <v>43638</v>
      </c>
      <c r="L98" s="147">
        <f>IF(ISBLANK(火花營進度記錄!AV34),"未過關",火花營進度記錄!AV34)</f>
        <v>43729</v>
      </c>
      <c r="M98" s="147">
        <f>IF(ISBLANK(火花營進度記錄!BA34),"未過關",火花營進度記錄!BA34)</f>
        <v>43750</v>
      </c>
      <c r="N98" s="147">
        <f>IF(ISBLANK(火花營進度記錄!BF34),"未過關",火花營進度記錄!BF34)</f>
        <v>43764</v>
      </c>
      <c r="O98" s="147">
        <f>IF(ISBLANK(火花營進度記錄!BH34),"未過關",火花營進度記錄!BH34)</f>
        <v>43764</v>
      </c>
      <c r="P98" s="156" t="str">
        <f>IF(ISBLANK(火花營進度記錄!CD34),"未過關",火花營進度記錄!CD34)</f>
        <v>未過關</v>
      </c>
      <c r="Q98" s="163"/>
      <c r="R98" s="223" t="s">
        <v>274</v>
      </c>
      <c r="S98" s="226">
        <f>火花營進度記錄!IL34</f>
        <v>0</v>
      </c>
    </row>
    <row r="99" spans="1:21" ht="20.100000000000001" customHeight="1">
      <c r="A99" s="233"/>
      <c r="B99" s="236"/>
      <c r="C99" s="239"/>
      <c r="D99" s="196" t="s">
        <v>153</v>
      </c>
      <c r="E99" s="149"/>
      <c r="F99" s="150">
        <f>IF(ISBLANK(火花營進度記錄!CO34),"未過關",火花營進度記錄!CO34)</f>
        <v>44331</v>
      </c>
      <c r="G99" s="150">
        <f>IF(ISBLANK(火花營進度記錄!CT34),"未過關",火花營進度記錄!CT34)</f>
        <v>44114</v>
      </c>
      <c r="H99" s="150">
        <f>IF(ISBLANK(火花營進度記錄!CY34),"未過關",火花營進度記錄!CY34)</f>
        <v>44345</v>
      </c>
      <c r="I99" s="150">
        <f>IF(ISBLANK(火花營進度記錄!DD34),"未過關",火花營進度記錄!DD34)</f>
        <v>44345</v>
      </c>
      <c r="J99" s="150">
        <f>IF(ISBLANK(火花營進度記錄!DI34),"未過關",火花營進度記錄!DI34)</f>
        <v>44338</v>
      </c>
      <c r="K99" s="150">
        <f>IF(ISBLANK(火花營進度記錄!DN34),"未過關",火花營進度記錄!DN34)</f>
        <v>44338</v>
      </c>
      <c r="L99" s="150">
        <f>IF(ISBLANK(火花營進度記錄!DS34),"未過關",火花營進度記錄!DS34)</f>
        <v>44345</v>
      </c>
      <c r="M99" s="150">
        <f>IF(ISBLANK(火花營進度記錄!DX34),"未過關",火花營進度記錄!DX34)</f>
        <v>44338</v>
      </c>
      <c r="N99" s="150">
        <f>IF(ISBLANK(火花營進度記錄!EC34),"未過關",火花營進度記錄!EC34)</f>
        <v>44345</v>
      </c>
      <c r="O99" s="150" t="str">
        <f>IF(ISBLANK(火花營進度記錄!EE34),"未過關",火花營進度記錄!EE34)</f>
        <v>未過關</v>
      </c>
      <c r="P99" s="151" t="str">
        <f>IF(ISBLANK(火花營進度記錄!FE34),"未過關",火花營進度記錄!FE34)</f>
        <v>未過關</v>
      </c>
      <c r="Q99" s="219" t="s">
        <v>272</v>
      </c>
      <c r="R99" s="152"/>
      <c r="S99" s="227">
        <f>火花營進度記錄!IM34</f>
        <v>0</v>
      </c>
    </row>
    <row r="100" spans="1:21" ht="20.100000000000001" customHeight="1" thickBot="1">
      <c r="A100" s="234"/>
      <c r="B100" s="237"/>
      <c r="C100" s="240"/>
      <c r="D100" s="197" t="s">
        <v>156</v>
      </c>
      <c r="E100" s="154"/>
      <c r="F100" s="157" t="str">
        <f>IF(ISBLANK(火花營進度記錄!FO34),"未過關",火花營進度記錄!FO34)</f>
        <v>未過關</v>
      </c>
      <c r="G100" s="157" t="str">
        <f>IF(ISBLANK(火花營進度記錄!FT34),"未過關",火花營進度記錄!FT34)</f>
        <v>未過關</v>
      </c>
      <c r="H100" s="157" t="str">
        <f>IF(ISBLANK(火花營進度記錄!FY34),"未過關",火花營進度記錄!F34)</f>
        <v>未過關</v>
      </c>
      <c r="I100" s="157" t="str">
        <f>IF(ISBLANK(火花營進度記錄!GD34),"未過關",火花營進度記錄!GD34)</f>
        <v>未過關</v>
      </c>
      <c r="J100" s="157" t="str">
        <f>IF(ISBLANK(火花營進度記錄!GI34),"未過關",火花營進度記錄!GI34)</f>
        <v>未過關</v>
      </c>
      <c r="K100" s="157" t="str">
        <f>IF(ISBLANK(火花營進度記錄!GN34),"未過關",火花營進度記錄!GN34)</f>
        <v>未過關</v>
      </c>
      <c r="L100" s="157" t="str">
        <f>IF(ISBLANK(火花營進度記錄!GS34),"未過關",火花營進度記錄!GS34)</f>
        <v>未過關</v>
      </c>
      <c r="M100" s="157" t="str">
        <f>IF(ISBLANK(火花營進度記錄!GX34),"未過關",火花營進度記錄!GX34)</f>
        <v>未過關</v>
      </c>
      <c r="N100" s="157" t="str">
        <f>IF(ISBLANK(火花營進度記錄!HC34),"未過關",火花營進度記錄!HC34)</f>
        <v>未過關</v>
      </c>
      <c r="O100" s="157" t="str">
        <f>IF(ISBLANK(火花營進度記錄!HE34),"未過關",火花營進度記錄!HE34)</f>
        <v>未過關</v>
      </c>
      <c r="P100" s="158" t="str">
        <f>IF(ISBLANK(火花營進度記錄!IJ34),"未過關",火花營進度記錄!IJ34)</f>
        <v>未過關</v>
      </c>
      <c r="Q100" s="155"/>
      <c r="R100" s="155"/>
      <c r="S100" s="228">
        <f>火花營進度記錄!IN34</f>
        <v>49</v>
      </c>
    </row>
    <row r="101" spans="1:21" ht="20.100000000000001" customHeight="1" thickTop="1">
      <c r="A101" s="232">
        <v>34</v>
      </c>
      <c r="B101" s="235" t="str">
        <f>火花營進度記錄!B35</f>
        <v>XXX</v>
      </c>
      <c r="C101" s="238" t="str">
        <f>火花營進度記錄!C35</f>
        <v>S3b</v>
      </c>
      <c r="D101" s="146" t="s">
        <v>146</v>
      </c>
      <c r="E101" s="147">
        <f>IF(ISBLANK(火花營進度記錄!I35),"未過關",火花營進度記錄!I35)</f>
        <v>43407</v>
      </c>
      <c r="F101" s="147">
        <f>IF(ISBLANK(火花營進度記錄!R35),"未過關",火花營進度記錄!R35)</f>
        <v>43519</v>
      </c>
      <c r="G101" s="147">
        <f>IF(ISBLANK(火花營進度記錄!W35),"未過關",火花營進度記錄!W35)</f>
        <v>43547</v>
      </c>
      <c r="H101" s="147">
        <f>IF(ISBLANK(火花營進度記錄!AB35),"未過關",火花營進度記錄!AB35)</f>
        <v>43561</v>
      </c>
      <c r="I101" s="147">
        <f>IF(ISBLANK(火花營進度記錄!AG35),"未過關",火花營進度記錄!AG35)</f>
        <v>43561</v>
      </c>
      <c r="J101" s="147">
        <f>IF(ISBLANK(火花營進度記錄!AL35),"未過關",火花營進度記錄!AL35)</f>
        <v>43561</v>
      </c>
      <c r="K101" s="147">
        <f>IF(ISBLANK(火花營進度記錄!AQ35),"未過關",火花營進度記錄!AQ35)</f>
        <v>43610</v>
      </c>
      <c r="L101" s="147">
        <f>IF(ISBLANK(火花營進度記錄!AV35),"未過關",火花營進度記錄!AV35)</f>
        <v>43624</v>
      </c>
      <c r="M101" s="147">
        <f>IF(ISBLANK(火花營進度記錄!BA35),"未過關",火花營進度記錄!BA35)</f>
        <v>43624</v>
      </c>
      <c r="N101" s="147">
        <f>IF(ISBLANK(火花營進度記錄!BF35),"未過關",火花營進度記錄!BF35)</f>
        <v>43652</v>
      </c>
      <c r="O101" s="147">
        <f>IF(ISBLANK(火花營進度記錄!BH35),"未過關",火花營進度記錄!BH35)</f>
        <v>43652</v>
      </c>
      <c r="P101" s="162" t="str">
        <f>IF(ISBLANK(火花營進度記錄!CD35),"未過關",火花營進度記錄!CD35)</f>
        <v>未過關</v>
      </c>
      <c r="Q101" s="167" t="s">
        <v>241</v>
      </c>
      <c r="R101" s="159" t="s">
        <v>270</v>
      </c>
      <c r="S101" s="226">
        <f>火花營進度記錄!IL35</f>
        <v>0</v>
      </c>
    </row>
    <row r="102" spans="1:21" ht="20.100000000000001" customHeight="1">
      <c r="A102" s="233"/>
      <c r="B102" s="236"/>
      <c r="C102" s="239"/>
      <c r="D102" s="148" t="s">
        <v>153</v>
      </c>
      <c r="E102" s="149"/>
      <c r="F102" s="150">
        <f>IF(ISBLANK(火花營進度記錄!CO35),"未過關",火花營進度記錄!CO35)</f>
        <v>44121</v>
      </c>
      <c r="G102" s="150">
        <f>IF(ISBLANK(火花營進度記錄!CT35),"未過關",火花營進度記錄!CT35)</f>
        <v>44149</v>
      </c>
      <c r="H102" s="150">
        <f>IF(ISBLANK(火花營進度記錄!CY35),"未過關",火花營進度記錄!CY35)</f>
        <v>44170</v>
      </c>
      <c r="I102" s="150">
        <f>IF(ISBLANK(火花營進度記錄!DD35),"未過關",火花營進度記錄!DD35)</f>
        <v>44352</v>
      </c>
      <c r="J102" s="150">
        <f>IF(ISBLANK(火花營進度記錄!DI35),"未過關",火花營進度記錄!DI35)</f>
        <v>44212</v>
      </c>
      <c r="K102" s="150">
        <f>IF(ISBLANK(火花營進度記錄!DN35),"未過關",火花營進度記錄!DN35)</f>
        <v>44247</v>
      </c>
      <c r="L102" s="150">
        <f>IF(ISBLANK(火花營進度記錄!DS35),"未過關",火花營進度記錄!DS35)</f>
        <v>44303</v>
      </c>
      <c r="M102" s="150">
        <f>IF(ISBLANK(火花營進度記錄!DX35),"未過關",火花營進度記錄!DX35)</f>
        <v>44331</v>
      </c>
      <c r="N102" s="150">
        <f>IF(ISBLANK(火花營進度記錄!EC35),"未過關",火花營進度記錄!EC35)</f>
        <v>44352</v>
      </c>
      <c r="O102" s="150" t="str">
        <f>IF(ISBLANK(火花營進度記錄!EE49),"未過關",火花營進度記錄!EE35)</f>
        <v>未過關</v>
      </c>
      <c r="P102" s="151" t="str">
        <f>IF(ISBLANK(火花營進度記錄!FE35),"未過關",火花營進度記錄!FE35)</f>
        <v>未過關</v>
      </c>
      <c r="Q102" s="219" t="s">
        <v>272</v>
      </c>
      <c r="R102" s="152"/>
      <c r="S102" s="227">
        <f>火花營進度記錄!IM35</f>
        <v>0</v>
      </c>
    </row>
    <row r="103" spans="1:21" ht="20.100000000000001" customHeight="1" thickBot="1">
      <c r="A103" s="234"/>
      <c r="B103" s="237"/>
      <c r="C103" s="240"/>
      <c r="D103" s="153" t="s">
        <v>156</v>
      </c>
      <c r="E103" s="154"/>
      <c r="F103" s="150" t="str">
        <f>IF(ISBLANK(火花營進度記錄!FO35),"未過關",火花營進度記錄!FO35)</f>
        <v>未過關</v>
      </c>
      <c r="G103" s="150" t="str">
        <f>IF(ISBLANK(火花營進度記錄!FT35),"未過關",火花營進度記錄!FT35)</f>
        <v>未過關</v>
      </c>
      <c r="H103" s="150" t="str">
        <f>IF(ISBLANK(火花營進度記錄!FY35),"未過關",火花營進度記錄!FY35)</f>
        <v>未過關</v>
      </c>
      <c r="I103" s="150" t="str">
        <f>IF(ISBLANK(火花營進度記錄!GD35),"未過關",火花營進度記錄!GD35)</f>
        <v>未過關</v>
      </c>
      <c r="J103" s="150" t="str">
        <f>IF(ISBLANK(火花營進度記錄!GI35),"未過關",火花營進度記錄!GI35)</f>
        <v>未過關</v>
      </c>
      <c r="K103" s="150" t="str">
        <f>IF(ISBLANK(火花營進度記錄!GN35),"未過關",火花營進度記錄!GN35)</f>
        <v>未過關</v>
      </c>
      <c r="L103" s="150" t="str">
        <f>IF(ISBLANK(火花營進度記錄!GS35),"未過關",火花營進度記錄!GS35)</f>
        <v>未過關</v>
      </c>
      <c r="M103" s="150" t="str">
        <f>IF(ISBLANK(火花營進度記錄!GX35),"未過關",火花營進度記錄!GX35)</f>
        <v>未過關</v>
      </c>
      <c r="N103" s="150" t="str">
        <f>IF(ISBLANK(火花營進度記錄!HC35),"未過關",火花營進度記錄!HC35)</f>
        <v>未過關</v>
      </c>
      <c r="O103" s="150" t="str">
        <f>IF(ISBLANK(火花營進度記錄!HE35),"未過關",火花營進度記錄!HE35)</f>
        <v>未過關</v>
      </c>
      <c r="P103" s="151" t="str">
        <f>IF(ISBLANK(火花營進度記錄!IJ35),"未過關",火花營進度記錄!IJ35)</f>
        <v>未過關</v>
      </c>
      <c r="Q103" s="155"/>
      <c r="R103" s="155"/>
      <c r="S103" s="227">
        <f>火花營進度記錄!IN35</f>
        <v>49</v>
      </c>
    </row>
    <row r="104" spans="1:21" ht="20.100000000000001" customHeight="1" thickTop="1">
      <c r="A104" s="232">
        <v>35</v>
      </c>
      <c r="B104" s="235" t="str">
        <f>火花營進度記錄!B36</f>
        <v>XXX</v>
      </c>
      <c r="C104" s="238" t="str">
        <f>火花營進度記錄!C36</f>
        <v>S3b</v>
      </c>
      <c r="D104" s="146" t="s">
        <v>146</v>
      </c>
      <c r="E104" s="147">
        <f>IF(ISBLANK(火花營進度記錄!I36),"未過關",火花營進度記錄!I36)</f>
        <v>43372</v>
      </c>
      <c r="F104" s="147">
        <f>IF(ISBLANK(火花營進度記錄!R36),"未過關",火花營進度記錄!R36)</f>
        <v>43435</v>
      </c>
      <c r="G104" s="147">
        <f>IF(ISBLANK(火花營進度記錄!W36),"未過關",火花營進度記錄!W36)</f>
        <v>43554</v>
      </c>
      <c r="H104" s="147">
        <f>IF(ISBLANK(火花營進度記錄!AB36),"未過關",火花營進度記錄!AB36)</f>
        <v>43561</v>
      </c>
      <c r="I104" s="147">
        <f>IF(ISBLANK(火花營進度記錄!AG36),"未過關",火花營進度記錄!AG36)</f>
        <v>43624</v>
      </c>
      <c r="J104" s="147">
        <f>IF(ISBLANK(火花營進度記錄!AL36),"未過關",火花營進度記錄!AL36)</f>
        <v>43624</v>
      </c>
      <c r="K104" s="147">
        <f>IF(ISBLANK(火花營進度記錄!AQ36),"未過關",火花營進度記錄!AQ36)</f>
        <v>43638</v>
      </c>
      <c r="L104" s="147">
        <f>IF(ISBLANK(火花營進度記錄!AV36),"未過關",火花營進度記錄!AV36)</f>
        <v>43645</v>
      </c>
      <c r="M104" s="147">
        <f>IF(ISBLANK(火花營進度記錄!BA36),"未過關",火花營進度記錄!BA36)</f>
        <v>43729</v>
      </c>
      <c r="N104" s="147">
        <f>IF(ISBLANK(火花營進度記錄!BF36),"未過關",火花營進度記錄!BF36)</f>
        <v>43792</v>
      </c>
      <c r="O104" s="147">
        <f>IF(ISBLANK(火花營進度記錄!BH36),"未過關",火花營進度記錄!BH36)</f>
        <v>43792</v>
      </c>
      <c r="P104" s="156" t="str">
        <f>IF(ISBLANK(火花營進度記錄!CD36),"未過關",火花營進度記錄!CD36)</f>
        <v>未過關</v>
      </c>
      <c r="Q104" s="163"/>
      <c r="R104" s="223" t="s">
        <v>274</v>
      </c>
      <c r="S104" s="226">
        <f>火花營進度記錄!IL36</f>
        <v>0</v>
      </c>
    </row>
    <row r="105" spans="1:21" ht="20.100000000000001" customHeight="1">
      <c r="A105" s="233"/>
      <c r="B105" s="236"/>
      <c r="C105" s="239"/>
      <c r="D105" s="148" t="s">
        <v>153</v>
      </c>
      <c r="E105" s="149"/>
      <c r="F105" s="150">
        <f>IF(ISBLANK(火花營進度記錄!CO36),"未過關",火花營進度記錄!CO36)</f>
        <v>44149</v>
      </c>
      <c r="G105" s="150">
        <f>IF(ISBLANK(火花營進度記錄!CT36),"未過關",火花營進度記錄!CT36)</f>
        <v>44296</v>
      </c>
      <c r="H105" s="150">
        <f>IF(ISBLANK(火花營進度記錄!CY36),"未過關",火花營進度記錄!CY36)</f>
        <v>44303</v>
      </c>
      <c r="I105" s="150">
        <f>IF(ISBLANK(火花營進度記錄!DD36),"未過關",火花營進度記錄!DD36)</f>
        <v>44331</v>
      </c>
      <c r="J105" s="150">
        <f>IF(ISBLANK(火花營進度記錄!DI36),"未過關",火花營進度記錄!DI36)</f>
        <v>44212</v>
      </c>
      <c r="K105" s="150">
        <f>IF(ISBLANK(火花營進度記錄!DN36),"未過關",火花營進度記錄!DN36)</f>
        <v>44226</v>
      </c>
      <c r="L105" s="150">
        <f>IF(ISBLANK(火花營進度記錄!DS36),"未過關",火花營進度記錄!DS36)</f>
        <v>44247</v>
      </c>
      <c r="M105" s="150">
        <f>IF(ISBLANK(火花營進度記錄!DX36),"未過關",火花營進度記錄!DX36)</f>
        <v>44296</v>
      </c>
      <c r="N105" s="150">
        <f>IF(ISBLANK(火花營進度記錄!EC36),"未過關",火花營進度記錄!EC36)</f>
        <v>44345</v>
      </c>
      <c r="O105" s="150" t="str">
        <f>IF(ISBLANK(火花營進度記錄!EE36),"未過關",火花營進度記錄!EE36)</f>
        <v>未過關</v>
      </c>
      <c r="P105" s="151" t="str">
        <f>IF(ISBLANK(火花營進度記錄!FE36),"未過關",火花營進度記錄!FE36)</f>
        <v>未過關</v>
      </c>
      <c r="Q105" s="219" t="s">
        <v>272</v>
      </c>
      <c r="R105" s="152"/>
      <c r="S105" s="227">
        <f>火花營進度記錄!IM36</f>
        <v>0</v>
      </c>
    </row>
    <row r="106" spans="1:21" ht="20.100000000000001" customHeight="1" thickBot="1">
      <c r="A106" s="234"/>
      <c r="B106" s="237"/>
      <c r="C106" s="240"/>
      <c r="D106" s="153" t="s">
        <v>156</v>
      </c>
      <c r="E106" s="154"/>
      <c r="F106" s="157" t="str">
        <f>IF(ISBLANK(火花營進度記錄!FO36),"未過關",火花營進度記錄!FO36)</f>
        <v>未過關</v>
      </c>
      <c r="G106" s="157" t="str">
        <f>IF(ISBLANK(火花營進度記錄!FT36),"未過關",火花營進度記錄!FT36)</f>
        <v>未過關</v>
      </c>
      <c r="H106" s="157" t="str">
        <f>IF(ISBLANK(火花營進度記錄!FY36),"未過關",火花營進度記錄!FY36)</f>
        <v>未過關</v>
      </c>
      <c r="I106" s="157" t="str">
        <f>IF(ISBLANK(火花營進度記錄!GD36),"未過關",火花營進度記錄!GD36)</f>
        <v>未過關</v>
      </c>
      <c r="J106" s="157" t="str">
        <f>IF(ISBLANK(火花營進度記錄!GI36),"未過關",火花營進度記錄!GI36)</f>
        <v>未過關</v>
      </c>
      <c r="K106" s="157" t="str">
        <f>IF(ISBLANK(火花營進度記錄!GN36),"未過關",火花營進度記錄!GN36)</f>
        <v>未過關</v>
      </c>
      <c r="L106" s="157" t="str">
        <f>IF(ISBLANK(火花營進度記錄!GS36),"未過關",火花營進度記錄!GS36)</f>
        <v>未過關</v>
      </c>
      <c r="M106" s="157" t="str">
        <f>IF(ISBLANK(火花營進度記錄!GX36),"未過關",火花營進度記錄!GX36)</f>
        <v>未過關</v>
      </c>
      <c r="N106" s="157" t="str">
        <f>IF(ISBLANK(火花營進度記錄!HC36),"未過關",火花營進度記錄!HC36)</f>
        <v>未過關</v>
      </c>
      <c r="O106" s="157" t="str">
        <f>IF(ISBLANK(火花營進度記錄!HE36),"未過關",火花營進度記錄!HE36)</f>
        <v>未過關</v>
      </c>
      <c r="P106" s="158" t="str">
        <f>IF(ISBLANK(火花營進度記錄!IJ36),"未過關",火花營進度記錄!IJ36)</f>
        <v>未過關</v>
      </c>
      <c r="Q106" s="155"/>
      <c r="R106" s="155"/>
      <c r="S106" s="228">
        <f>火花營進度記錄!IN36</f>
        <v>49</v>
      </c>
    </row>
    <row r="107" spans="1:21" ht="20.100000000000001" customHeight="1" thickTop="1">
      <c r="A107" s="232">
        <v>36</v>
      </c>
      <c r="B107" s="235" t="str">
        <f>火花營進度記錄!B37</f>
        <v>XXX</v>
      </c>
      <c r="C107" s="238" t="str">
        <f>火花營進度記錄!C37</f>
        <v>S3b</v>
      </c>
      <c r="D107" s="195" t="s">
        <v>146</v>
      </c>
      <c r="E107" s="147">
        <f>IF(ISBLANK(火花營進度記錄!I37),"未過關",火花營進度記錄!I37)</f>
        <v>43736</v>
      </c>
      <c r="F107" s="147">
        <f>IF(ISBLANK(火花營進度記錄!R37),"未過關",火花營進度記錄!R37)</f>
        <v>43757</v>
      </c>
      <c r="G107" s="147">
        <f>IF(ISBLANK(火花營進度記錄!W37),"未過關",火花營進度記錄!W37)</f>
        <v>43778</v>
      </c>
      <c r="H107" s="147">
        <f>IF(ISBLANK(火花營進度記錄!AB37),"未過關",火花營進度記錄!AB37)</f>
        <v>43778</v>
      </c>
      <c r="I107" s="147">
        <f>IF(ISBLANK(火花營進度記錄!AG37),"未過關",火花營進度記錄!AG37)</f>
        <v>43792</v>
      </c>
      <c r="J107" s="147">
        <f>IF(ISBLANK(火花營進度記錄!AL37),"未過關",火花營進度記錄!AL37)</f>
        <v>44009</v>
      </c>
      <c r="K107" s="147">
        <f>IF(ISBLANK(火花營進度記錄!AQ37),"未過關",火花營進度記錄!AQ37)</f>
        <v>43841</v>
      </c>
      <c r="L107" s="147">
        <f>IF(ISBLANK(火花營進度記錄!AV37),"未過關",火花營進度記錄!AV37)</f>
        <v>43834</v>
      </c>
      <c r="M107" s="147">
        <f>IF(ISBLANK(火花營進度記錄!BA37),"未過關",火花營進度記錄!BA37)</f>
        <v>44009</v>
      </c>
      <c r="N107" s="147">
        <f>IF(ISBLANK(火花營進度記錄!BF37),"未過關",火花營進度記錄!BF37)</f>
        <v>44016</v>
      </c>
      <c r="O107" s="147">
        <f>IF(ISBLANK(火花營進度記錄!BH37),"未過關",火花營進度記錄!BH37)</f>
        <v>44016</v>
      </c>
      <c r="P107" s="162" t="str">
        <f>IF(ISBLANK(火花營進度記錄!CD37),"未過關",火花營進度記錄!CD37)</f>
        <v>未過關</v>
      </c>
      <c r="Q107" s="163"/>
      <c r="R107" s="223" t="s">
        <v>274</v>
      </c>
      <c r="S107" s="226">
        <f>火花營進度記錄!IL37</f>
        <v>0</v>
      </c>
      <c r="U107" s="199"/>
    </row>
    <row r="108" spans="1:21" ht="20.100000000000001" customHeight="1">
      <c r="A108" s="233"/>
      <c r="B108" s="236"/>
      <c r="C108" s="239"/>
      <c r="D108" s="196" t="s">
        <v>153</v>
      </c>
      <c r="E108" s="149"/>
      <c r="F108" s="150">
        <f>IF(ISBLANK(火花營進度記錄!CO37),"未過關",火花營進度記錄!CO37)</f>
        <v>44128</v>
      </c>
      <c r="G108" s="150">
        <f>IF(ISBLANK(火花營進度記錄!CT37),"未過關",火花營進度記錄!CT37)</f>
        <v>44156</v>
      </c>
      <c r="H108" s="150">
        <f>IF(ISBLANK(火花營進度記錄!CY37),"未過關",火花營進度記錄!CY37)</f>
        <v>44212</v>
      </c>
      <c r="I108" s="150">
        <f>IF(ISBLANK(火花營進度記錄!DD37),"未過關",火花營進度記錄!DD37)</f>
        <v>44338</v>
      </c>
      <c r="J108" s="150">
        <f>IF(ISBLANK(火花營進度記錄!DI37),"未過關",火花營進度記錄!DI37)</f>
        <v>44212</v>
      </c>
      <c r="K108" s="150">
        <f>IF(ISBLANK(火花營進度記錄!DN37),"未過關",火花營進度記錄!DN37)</f>
        <v>44212</v>
      </c>
      <c r="L108" s="150">
        <f>IF(ISBLANK(火花營進度記錄!DS37),"未過關",火花營進度記錄!DS37)</f>
        <v>44212</v>
      </c>
      <c r="M108" s="150">
        <f>IF(ISBLANK(火花營進度記錄!DX37),"未過關",火花營進度記錄!DX37)</f>
        <v>44233</v>
      </c>
      <c r="N108" s="150">
        <f>IF(ISBLANK(火花營進度記錄!EC37),"未過關",火花營進度記錄!EC37)</f>
        <v>44268</v>
      </c>
      <c r="O108" s="150" t="str">
        <f>IF(ISBLANK(火花營進度記錄!EE37),"未過關",火花營進度記錄!EE37)</f>
        <v>未過關</v>
      </c>
      <c r="P108" s="151" t="str">
        <f>IF(ISBLANK(火花營進度記錄!FE37),"未過關",火花營進度記錄!FE37)</f>
        <v>未過關</v>
      </c>
      <c r="Q108" s="219" t="s">
        <v>272</v>
      </c>
      <c r="R108" s="152"/>
      <c r="S108" s="227">
        <f>火花營進度記錄!IM37</f>
        <v>0</v>
      </c>
      <c r="U108" s="198"/>
    </row>
    <row r="109" spans="1:21" ht="20.100000000000001" customHeight="1" thickBot="1">
      <c r="A109" s="234"/>
      <c r="B109" s="237"/>
      <c r="C109" s="240"/>
      <c r="D109" s="197" t="s">
        <v>156</v>
      </c>
      <c r="E109" s="154"/>
      <c r="F109" s="150">
        <f>IF(ISBLANK(火花營進度記錄!FO37),"未過關",火花營進度記錄!FO37)</f>
        <v>44275</v>
      </c>
      <c r="G109" s="150">
        <f>IF(ISBLANK(火花營進度記錄!FT37),"未過關",火花營進度記錄!FT37)</f>
        <v>44282</v>
      </c>
      <c r="H109" s="150">
        <f>IF(ISBLANK(火花營進度記錄!FY37),"未過關",火花營進度記錄!FY37)</f>
        <v>44345</v>
      </c>
      <c r="I109" s="150" t="str">
        <f>IF(ISBLANK(火花營進度記錄!GD37),"未過關",火花營進度記錄!GD37)</f>
        <v>未過關</v>
      </c>
      <c r="J109" s="150" t="str">
        <f>IF(ISBLANK(火花營進度記錄!GI37),"未過關",火花營進度記錄!GI37)</f>
        <v>未過關</v>
      </c>
      <c r="K109" s="150" t="str">
        <f>IF(ISBLANK(火花營進度記錄!GN37),"未過關",火花營進度記錄!GN37)</f>
        <v>未過關</v>
      </c>
      <c r="L109" s="150" t="str">
        <f>IF(ISBLANK(火花營進度記錄!GS37),"未過關",火花營進度記錄!GS37)</f>
        <v>未過關</v>
      </c>
      <c r="M109" s="150" t="str">
        <f>IF(ISBLANK(火花營進度記錄!GX37),"未過關",火花營進度記錄!GX37)</f>
        <v>未過關</v>
      </c>
      <c r="N109" s="150" t="str">
        <f>IF(ISBLANK(火花營進度記錄!HC37),"未過關",火花營進度記錄!HC37)</f>
        <v>未過關</v>
      </c>
      <c r="O109" s="150" t="str">
        <f>IF(ISBLANK(火花營進度記錄!HE37),"未過關",火花營進度記錄!HE37)</f>
        <v>未過關</v>
      </c>
      <c r="P109" s="151" t="str">
        <f>IF(ISBLANK(火花營進度記錄!IJ37),"未過關",火花營進度記錄!IJ37)</f>
        <v>未過關</v>
      </c>
      <c r="Q109" s="155" t="s">
        <v>273</v>
      </c>
      <c r="R109" s="155"/>
      <c r="S109" s="227">
        <f>火花營進度記錄!IN37</f>
        <v>22</v>
      </c>
    </row>
    <row r="110" spans="1:21" ht="20.100000000000001" customHeight="1" thickTop="1">
      <c r="A110" s="232">
        <v>37</v>
      </c>
      <c r="B110" s="235" t="str">
        <f>火花營進度記錄!B38</f>
        <v>XXX</v>
      </c>
      <c r="C110" s="238" t="str">
        <f>火花營進度記錄!C38</f>
        <v>S3b</v>
      </c>
      <c r="D110" s="195" t="s">
        <v>146</v>
      </c>
      <c r="E110" s="147">
        <f>IF(ISBLANK(火花營進度記錄!I38),"未過關",火花營進度記錄!I38)</f>
        <v>43736</v>
      </c>
      <c r="F110" s="147">
        <f>IF(ISBLANK(火花營進度記錄!R38),"未過關",火花營進度記錄!R38)</f>
        <v>43757</v>
      </c>
      <c r="G110" s="147">
        <f>IF(ISBLANK(火花營進度記錄!W38),"未過關",火花營進度記錄!W38)</f>
        <v>43778</v>
      </c>
      <c r="H110" s="147">
        <f>IF(ISBLANK(火花營進度記錄!AB38),"未過關",火花營進度記錄!AB38)</f>
        <v>43778</v>
      </c>
      <c r="I110" s="147">
        <f>IF(ISBLANK(火花營進度記錄!AG38),"未過關",火花營進度記錄!AG38)</f>
        <v>43806</v>
      </c>
      <c r="J110" s="147">
        <f>IF(ISBLANK(火花營進度記錄!AL38),"未過關",火花營進度記錄!AL38)</f>
        <v>44009</v>
      </c>
      <c r="K110" s="147">
        <f>IF(ISBLANK(火花營進度記錄!AQ38),"未過關",火花營進度記錄!AQ38)</f>
        <v>43813</v>
      </c>
      <c r="L110" s="147">
        <f>IF(ISBLANK(火花營進度記錄!AV38),"未過關",火花營進度記錄!AV38)</f>
        <v>43834</v>
      </c>
      <c r="M110" s="147">
        <f>IF(ISBLANK(火花營進度記錄!BA38),"未過關",火花營進度記錄!BA38)</f>
        <v>44009</v>
      </c>
      <c r="N110" s="147">
        <f>IF(ISBLANK(火花營進度記錄!BF38),"未過關",火花營進度記錄!BF38)</f>
        <v>44016</v>
      </c>
      <c r="O110" s="147">
        <f>IF(ISBLANK(火花營進度記錄!BH38),"未過關",火花營進度記錄!BH38)</f>
        <v>44016</v>
      </c>
      <c r="P110" s="162" t="str">
        <f>IF(ISBLANK(火花營進度記錄!CD38),"未過關",火花營進度記錄!CD38)</f>
        <v>未過關</v>
      </c>
      <c r="Q110" s="163"/>
      <c r="R110" s="223" t="s">
        <v>274</v>
      </c>
      <c r="S110" s="226">
        <f>火花營進度記錄!IL38</f>
        <v>0</v>
      </c>
      <c r="U110" s="199"/>
    </row>
    <row r="111" spans="1:21" ht="20.100000000000001" customHeight="1">
      <c r="A111" s="233"/>
      <c r="B111" s="236"/>
      <c r="C111" s="239"/>
      <c r="D111" s="196" t="s">
        <v>153</v>
      </c>
      <c r="E111" s="149"/>
      <c r="F111" s="150">
        <f>IF(ISBLANK(火花營進度記錄!CO38),"未過關",火花營進度記錄!CO38)</f>
        <v>44324</v>
      </c>
      <c r="G111" s="150">
        <f>IF(ISBLANK(火花營進度記錄!CT38),"未過關",火花營進度記錄!CT38)</f>
        <v>44331</v>
      </c>
      <c r="H111" s="150">
        <f>IF(ISBLANK(火花營進度記錄!CY38),"未過關",火花營進度記錄!CY38)</f>
        <v>44324</v>
      </c>
      <c r="I111" s="150">
        <f>IF(ISBLANK(火花營進度記錄!DD38),"未過關",火花營進度記錄!DD38)</f>
        <v>44345</v>
      </c>
      <c r="J111" s="150">
        <f>IF(ISBLANK(火花營進度記錄!DI38),"未過關",火花營進度記錄!DI38)</f>
        <v>44198</v>
      </c>
      <c r="K111" s="150">
        <f>IF(ISBLANK(火花營進度記錄!DN38),"未過關",火花營進度記錄!DN38)</f>
        <v>44275</v>
      </c>
      <c r="L111" s="150">
        <f>IF(ISBLANK(火花營進度記錄!DS38),"未過關",火花營進度記錄!DS38)</f>
        <v>44261</v>
      </c>
      <c r="M111" s="150">
        <f>IF(ISBLANK(火花營進度記錄!DX38),"未過關",火花營進度記錄!DX38)</f>
        <v>44324</v>
      </c>
      <c r="N111" s="150">
        <f>IF(ISBLANK(火花營進度記錄!EC38),"未過關",火花營進度記錄!EC38)</f>
        <v>44324</v>
      </c>
      <c r="O111" s="150" t="str">
        <f>IF(ISBLANK(火花營進度記錄!EE38),"未過關",火花營進度記錄!EE38)</f>
        <v>未過關</v>
      </c>
      <c r="P111" s="151" t="str">
        <f>IF(ISBLANK(火花營進度記錄!FE38),"未過關",火花營進度記錄!FE38)</f>
        <v>未過關</v>
      </c>
      <c r="Q111" s="219" t="s">
        <v>272</v>
      </c>
      <c r="R111" s="152"/>
      <c r="S111" s="227">
        <f>火花營進度記錄!IM38</f>
        <v>0</v>
      </c>
      <c r="U111" s="198"/>
    </row>
    <row r="112" spans="1:21" ht="20.100000000000001" customHeight="1" thickBot="1">
      <c r="A112" s="234"/>
      <c r="B112" s="237"/>
      <c r="C112" s="240"/>
      <c r="D112" s="197" t="s">
        <v>156</v>
      </c>
      <c r="E112" s="154"/>
      <c r="F112" s="150">
        <f>IF(ISBLANK(火花營進度記錄!FO38),"未過關",火花營進度記錄!FO38)</f>
        <v>44352</v>
      </c>
      <c r="G112" s="150">
        <f>IF(ISBLANK(火花營進度記錄!FT38),"未過關",火花營進度記錄!FT38)</f>
        <v>44345</v>
      </c>
      <c r="H112" s="150">
        <f>IF(ISBLANK(火花營進度記錄!FY38),"未過關",火花營進度記錄!FY38)</f>
        <v>44338</v>
      </c>
      <c r="I112" s="150">
        <f>IF(ISBLANK(火花營進度記錄!GD38),"未過關",火花營進度記錄!GD38)</f>
        <v>44345</v>
      </c>
      <c r="J112" s="150" t="str">
        <f>IF(ISBLANK(火花營進度記錄!GI38),"未過關",火花營進度記錄!GI38)</f>
        <v>未過關</v>
      </c>
      <c r="K112" s="150">
        <f>IF(ISBLANK(火花營進度記錄!GN38),"未過關",火花營進度記錄!GN38)</f>
        <v>44352</v>
      </c>
      <c r="L112" s="150" t="str">
        <f>IF(ISBLANK(火花營進度記錄!GS38),"未過關",火花營進度記錄!GS38)</f>
        <v>未過關</v>
      </c>
      <c r="M112" s="150" t="str">
        <f>IF(ISBLANK(火花營進度記錄!GX38),"未過關",火花營進度記錄!GX38)</f>
        <v>未過關</v>
      </c>
      <c r="N112" s="150" t="str">
        <f>IF(ISBLANK(火花營進度記錄!HC38),"未過關",火花營進度記錄!HC38)</f>
        <v>未過關</v>
      </c>
      <c r="O112" s="150" t="str">
        <f>IF(ISBLANK(火花營進度記錄!HE38),"未過關",火花營進度記錄!HE38)</f>
        <v>未過關</v>
      </c>
      <c r="P112" s="151" t="str">
        <f>IF(ISBLANK(火花營進度記錄!IJ38),"未過關",火花營進度記錄!IJ38)</f>
        <v>未過關</v>
      </c>
      <c r="Q112" s="155"/>
      <c r="R112" s="155"/>
      <c r="S112" s="227">
        <f>火花營進度記錄!IN38</f>
        <v>16</v>
      </c>
    </row>
    <row r="113" spans="1:21" ht="20.100000000000001" customHeight="1" thickTop="1">
      <c r="A113" s="260">
        <v>38</v>
      </c>
      <c r="B113" s="244" t="str">
        <f>火花營進度記錄!B39</f>
        <v>XXX</v>
      </c>
      <c r="C113" s="250" t="str">
        <f>火花營進度記錄!C39</f>
        <v>S3b</v>
      </c>
      <c r="D113" s="176" t="s">
        <v>146</v>
      </c>
      <c r="E113" s="147">
        <f>IF(ISBLANK(火花營進度記錄!I39),"未過關",火花營進度記錄!I39)</f>
        <v>43379</v>
      </c>
      <c r="F113" s="147">
        <f>IF(ISBLANK(火花營進度記錄!R39),"未過關",火花營進度記錄!R39)</f>
        <v>43519</v>
      </c>
      <c r="G113" s="147">
        <f>IF(ISBLANK(火花營進度記錄!W33),"未過關",火花營進度記錄!W39)</f>
        <v>43477</v>
      </c>
      <c r="H113" s="147">
        <f>IF(ISBLANK(火花營進度記錄!AB39),"未過關",火花營進度記錄!AB39)</f>
        <v>43512</v>
      </c>
      <c r="I113" s="147">
        <f>IF(ISBLANK(火花營進度記錄!AG39),"未過關",火花營進度記錄!AG39)</f>
        <v>43519</v>
      </c>
      <c r="J113" s="147">
        <f>IF(ISBLANK(火花營進度記錄!AL39),"未過關",火花營進度記錄!AL39)</f>
        <v>43533</v>
      </c>
      <c r="K113" s="147">
        <f>IF(ISBLANK(火花營進度記錄!AQ39),"未過關",火花營進度記錄!AQ39)</f>
        <v>44009</v>
      </c>
      <c r="L113" s="147">
        <f>IF(ISBLANK(火花營進度記錄!AV39),"未過關",火花營進度記錄!AV39)</f>
        <v>44016</v>
      </c>
      <c r="M113" s="147">
        <f>IF(ISBLANK(火花營進度記錄!BA39),"未過關",火花營進度記錄!BA39)</f>
        <v>44009</v>
      </c>
      <c r="N113" s="147">
        <f>IF(ISBLANK(火花營進度記錄!BF39),"未過關",火花營進度記錄!BF39)</f>
        <v>44009</v>
      </c>
      <c r="O113" s="147" t="str">
        <f>IF(ISBLANK(火花營進度記錄!BH39),"未過關",火花營進度記錄!BH39)</f>
        <v>未過關</v>
      </c>
      <c r="P113" s="162" t="str">
        <f>IF(ISBLANK(火花營進度記錄!CD39),"未過關",火花營進度記錄!CD39)</f>
        <v>未過關</v>
      </c>
      <c r="Q113" s="167" t="s">
        <v>271</v>
      </c>
      <c r="R113" s="163"/>
      <c r="S113" s="226">
        <f>火花營進度記錄!IL39</f>
        <v>0</v>
      </c>
    </row>
    <row r="114" spans="1:21" ht="20.100000000000001" customHeight="1">
      <c r="A114" s="261"/>
      <c r="B114" s="245"/>
      <c r="C114" s="251"/>
      <c r="D114" s="177" t="s">
        <v>153</v>
      </c>
      <c r="E114" s="149"/>
      <c r="F114" s="150">
        <f>IF(ISBLANK(火花營進度記錄!CO39),"未過關",火花營進度記錄!CO39)</f>
        <v>44142</v>
      </c>
      <c r="G114" s="150">
        <f>IF(ISBLANK(火花營進度記錄!CT39),"未過關",火花營進度記錄!CT39)</f>
        <v>44345</v>
      </c>
      <c r="H114" s="150">
        <f>IF(ISBLANK(火花營進度記錄!CY39),"未過關",火花營進度記錄!CY39)</f>
        <v>44345</v>
      </c>
      <c r="I114" s="150">
        <f>IF(ISBLANK(火花營進度記錄!DD39),"未過關",火花營進度記錄!DD39)</f>
        <v>44198</v>
      </c>
      <c r="J114" s="150">
        <f>IF(ISBLANK(火花營進度記錄!DI39),"未過關",火花營進度記錄!DI39)</f>
        <v>44205</v>
      </c>
      <c r="K114" s="150">
        <f>IF(ISBLANK(火花營進度記錄!DN39),"未過關",火花營進度記錄!DN39)</f>
        <v>44212</v>
      </c>
      <c r="L114" s="150">
        <f>IF(ISBLANK(火花營進度記錄!DS39),"未過關",火花營進度記錄!DS39)</f>
        <v>44226</v>
      </c>
      <c r="M114" s="150">
        <f>IF(ISBLANK(火花營進度記錄!DX39),"未過關",火花營進度記錄!DX39)</f>
        <v>44247</v>
      </c>
      <c r="N114" s="150">
        <f>IF(ISBLANK(火花營進度記錄!EC39),"未過關",火花營進度記錄!EC39)</f>
        <v>44261</v>
      </c>
      <c r="O114" s="150">
        <f>IF(ISBLANK(火花營進度記錄!EE39),"未過關",火花營進度記錄!EE39)</f>
        <v>44352</v>
      </c>
      <c r="P114" s="151" t="str">
        <f>IF(ISBLANK(火花營進度記錄!FE39),"未過關",火花營進度記錄!FE39)</f>
        <v>未過關</v>
      </c>
      <c r="Q114" s="219" t="s">
        <v>272</v>
      </c>
      <c r="R114" s="152"/>
      <c r="S114" s="227">
        <f>火花營進度記錄!IM39</f>
        <v>0</v>
      </c>
    </row>
    <row r="115" spans="1:21" ht="20.100000000000001" customHeight="1" thickBot="1">
      <c r="A115" s="262"/>
      <c r="B115" s="246"/>
      <c r="C115" s="252"/>
      <c r="D115" s="178" t="s">
        <v>156</v>
      </c>
      <c r="E115" s="154"/>
      <c r="F115" s="150">
        <f>IF(ISBLANK(火花營進度記錄!FO39),"未過關",火花營進度記錄!FO39)</f>
        <v>44282</v>
      </c>
      <c r="G115" s="150">
        <f>IF(ISBLANK(火花營進度記錄!FT39),"未過關",火花營進度記錄!FT39)</f>
        <v>44303</v>
      </c>
      <c r="H115" s="150">
        <f>IF(ISBLANK(火花營進度記錄!FY39),"未過關",火花營進度記錄!FY39)</f>
        <v>44310</v>
      </c>
      <c r="I115" s="150">
        <f>IF(ISBLANK(火花營進度記錄!GD39),"未過關",火花營進度記錄!GD39)</f>
        <v>44338</v>
      </c>
      <c r="J115" s="150" t="str">
        <f>IF(ISBLANK(火花營進度記錄!GI39),"未過關",火花營進度記錄!GI39)</f>
        <v>未過關</v>
      </c>
      <c r="K115" s="150" t="str">
        <f>IF(ISBLANK(火花營進度記錄!GN39),"未過關",火花營進度記錄!GN39)</f>
        <v>未過關</v>
      </c>
      <c r="L115" s="150" t="str">
        <f>IF(ISBLANK(火花營進度記錄!GS39),"未過關",火花營進度記錄!GS39)</f>
        <v>未過關</v>
      </c>
      <c r="M115" s="150" t="str">
        <f>IF(ISBLANK(火花營進度記錄!GX39),"未過關",火花營進度記錄!GX39)</f>
        <v>未過關</v>
      </c>
      <c r="N115" s="150" t="str">
        <f>IF(ISBLANK(火花營進度記錄!HC39),"未過關",火花營進度記錄!HC39)</f>
        <v>未過關</v>
      </c>
      <c r="O115" s="150" t="str">
        <f>IF(ISBLANK(火花營進度記錄!HE39),"未過關",火花營進度記錄!HE39)</f>
        <v>未過關</v>
      </c>
      <c r="P115" s="151" t="str">
        <f>IF(ISBLANK(火花營進度記錄!IJ39),"未過關",火花營進度記錄!IJ39)</f>
        <v>未過關</v>
      </c>
      <c r="Q115" s="155"/>
      <c r="R115" s="155"/>
      <c r="S115" s="228">
        <f>火花營進度記錄!IN39</f>
        <v>22</v>
      </c>
    </row>
    <row r="116" spans="1:21" ht="20.100000000000001" customHeight="1" thickTop="1">
      <c r="A116" s="232">
        <v>39</v>
      </c>
      <c r="B116" s="235" t="str">
        <f>火花營進度記錄!B40</f>
        <v>XXX</v>
      </c>
      <c r="C116" s="238" t="str">
        <f>火花營進度記錄!C40</f>
        <v>S3b</v>
      </c>
      <c r="D116" s="146" t="s">
        <v>146</v>
      </c>
      <c r="E116" s="147">
        <f>IF(ISBLANK(火花營進度記錄!I40),"未過關",火花營進度記錄!I40)</f>
        <v>43365</v>
      </c>
      <c r="F116" s="147">
        <f>IF(ISBLANK(火花營進度記錄!R40),"未過關",火花營進度記錄!R40)</f>
        <v>43428</v>
      </c>
      <c r="G116" s="147">
        <f>IF(ISBLANK(火花營進度記錄!W40),"未過關",火花營進度記錄!W40)</f>
        <v>43617</v>
      </c>
      <c r="H116" s="147">
        <f>IF(ISBLANK(火花營進度記錄!AB40),"未過關",火花營進度記錄!AB40)</f>
        <v>43617</v>
      </c>
      <c r="I116" s="147">
        <f>IF(ISBLANK(火花營進度記錄!AG40),"未過關",火花營進度記錄!AG40)</f>
        <v>43638</v>
      </c>
      <c r="J116" s="147">
        <f>IF(ISBLANK(火花營進度記錄!AL40),"未過關",火花營進度記錄!AL40)</f>
        <v>43729</v>
      </c>
      <c r="K116" s="147">
        <f>IF(ISBLANK(火花營進度記錄!AQ40),"未過關",火花營進度記錄!AQ40)</f>
        <v>43834</v>
      </c>
      <c r="L116" s="147">
        <f>IF(ISBLANK(火花營進度記錄!AV40),"未過關",火花營進度記錄!AV40)</f>
        <v>44149</v>
      </c>
      <c r="M116" s="147">
        <f>IF(ISBLANK(火花營進度記錄!BA40),"未過關",火花營進度記錄!BA40)</f>
        <v>43841</v>
      </c>
      <c r="N116" s="147">
        <f>IF(ISBLANK(火花營進度記錄!BF40),"未過關",火花營進度記錄!BF40)</f>
        <v>44009</v>
      </c>
      <c r="O116" s="147">
        <f>IF(ISBLANK(火花營進度記錄!BH40),"未過關",火花營進度記錄!BH40)</f>
        <v>44149</v>
      </c>
      <c r="P116" s="156" t="str">
        <f>IF(ISBLANK(火花營進度記錄!CD40),"未過關",火花營進度記錄!CD40)</f>
        <v>未過關</v>
      </c>
      <c r="Q116" s="159" t="s">
        <v>270</v>
      </c>
      <c r="R116" s="159"/>
      <c r="S116" s="226">
        <f>火花營進度記錄!IL40</f>
        <v>0</v>
      </c>
    </row>
    <row r="117" spans="1:21" ht="20.100000000000001" customHeight="1">
      <c r="A117" s="233"/>
      <c r="B117" s="236"/>
      <c r="C117" s="239"/>
      <c r="D117" s="148" t="s">
        <v>153</v>
      </c>
      <c r="E117" s="149"/>
      <c r="F117" s="150">
        <f>IF(ISBLANK(火花營進度記錄!CO40),"未過關",火花營進度記錄!CO40)</f>
        <v>44135</v>
      </c>
      <c r="G117" s="150">
        <f>IF(ISBLANK(火花營進度記錄!CT40),"未過關",火花營進度記錄!CT40)</f>
        <v>44142</v>
      </c>
      <c r="H117" s="150">
        <f>IF(ISBLANK(火花營進度記錄!CY40),"未過關",火花營進度記錄!CY40)</f>
        <v>44170</v>
      </c>
      <c r="I117" s="150">
        <f>IF(ISBLANK(火花營進度記錄!DD40),"未過關",火花營進度記錄!DD40)</f>
        <v>44198</v>
      </c>
      <c r="J117" s="150">
        <f>IF(ISBLANK(火花營進度記錄!DI40),"未過關",火花營進度記錄!DI40)</f>
        <v>44205</v>
      </c>
      <c r="K117" s="150">
        <f>IF(ISBLANK(火花營進度記錄!DN40),"未過關",火花營進度記錄!DN40)</f>
        <v>44212</v>
      </c>
      <c r="L117" s="150">
        <f>IF(ISBLANK(火花營進度記錄!DS40),"未過關",火花營進度記錄!DS40)</f>
        <v>44226</v>
      </c>
      <c r="M117" s="150">
        <f>IF(ISBLANK(火花營進度記錄!DX40),"未過關",火花營進度記錄!DX40)</f>
        <v>44247</v>
      </c>
      <c r="N117" s="150">
        <f>IF(ISBLANK(火花營進度記錄!EC40),"未過關",火花營進度記錄!EC40)</f>
        <v>44261</v>
      </c>
      <c r="O117" s="150">
        <f>IF(ISBLANK(火花營進度記錄!EE40),"未過關",火花營進度記錄!EE40)</f>
        <v>44261</v>
      </c>
      <c r="P117" s="151" t="str">
        <f>IF(ISBLANK(火花營進度記錄!FE40),"未過關",火花營進度記錄!FE40)</f>
        <v>未過關</v>
      </c>
      <c r="Q117" s="219" t="s">
        <v>269</v>
      </c>
      <c r="R117" s="152"/>
      <c r="S117" s="227">
        <f>火花營進度記錄!IM40</f>
        <v>0</v>
      </c>
    </row>
    <row r="118" spans="1:21" ht="20.100000000000001" customHeight="1" thickBot="1">
      <c r="A118" s="234"/>
      <c r="B118" s="237"/>
      <c r="C118" s="240"/>
      <c r="D118" s="153" t="s">
        <v>156</v>
      </c>
      <c r="E118" s="154"/>
      <c r="F118" s="157">
        <f>IF(ISBLANK(火花營進度記錄!FO40),"未過關",火花營進度記錄!FO40)</f>
        <v>44282</v>
      </c>
      <c r="G118" s="157">
        <f>IF(ISBLANK(火花營進度記錄!FT40),"未過關",火花營進度記錄!FT40)</f>
        <v>44303</v>
      </c>
      <c r="H118" s="150">
        <f>IF(ISBLANK(火花營進度記錄!FY40),"未過關",火花營進度記錄!FY40)</f>
        <v>44310</v>
      </c>
      <c r="I118" s="157" t="str">
        <f>IF(ISBLANK(火花營進度記錄!GD40),"未過關",火花營進度記錄!GD40)</f>
        <v>未過關</v>
      </c>
      <c r="J118" s="157" t="str">
        <f>IF(ISBLANK(火花營進度記錄!GI40),"未過關",火花營進度記錄!GI40)</f>
        <v>未過關</v>
      </c>
      <c r="K118" s="157" t="str">
        <f>IF(ISBLANK(火花營進度記錄!GN40),"未過關",火花營進度記錄!GN40)</f>
        <v>未過關</v>
      </c>
      <c r="L118" s="157" t="str">
        <f>IF(ISBLANK(火花營進度記錄!GS40),"未過關",火花營進度記錄!GS40)</f>
        <v>未過關</v>
      </c>
      <c r="M118" s="157" t="str">
        <f>IF(ISBLANK(火花營進度記錄!GX40),"未過關",火花營進度記錄!GX40)</f>
        <v>未過關</v>
      </c>
      <c r="N118" s="157" t="str">
        <f>IF(ISBLANK(火花營進度記錄!HC40),"未過關",火花營進度記錄!HC40)</f>
        <v>未過關</v>
      </c>
      <c r="O118" s="157" t="str">
        <f>IF(ISBLANK(火花營進度記錄!HE40),"未過關",火花營進度記錄!HE40)</f>
        <v>未過關</v>
      </c>
      <c r="P118" s="158" t="str">
        <f>IF(ISBLANK(火花營進度記錄!IJ40),"未過關",火花營進度記錄!IJ40)</f>
        <v>未過關</v>
      </c>
      <c r="Q118" s="155"/>
      <c r="R118" s="155"/>
      <c r="S118" s="228">
        <f>火花營進度記錄!IN40</f>
        <v>27</v>
      </c>
    </row>
    <row r="119" spans="1:21" ht="20.100000000000001" customHeight="1" thickTop="1">
      <c r="A119" s="241">
        <v>40</v>
      </c>
      <c r="B119" s="235" t="str">
        <f>火花營進度記錄!B41</f>
        <v>XXX</v>
      </c>
      <c r="C119" s="238" t="str">
        <f>火花營進度記錄!C41</f>
        <v>S3b</v>
      </c>
      <c r="D119" s="195" t="s">
        <v>146</v>
      </c>
      <c r="E119" s="147">
        <f>IF(ISBLANK(火花營進度記錄!I41),"未過關",火花營進度記錄!I41)</f>
        <v>43736</v>
      </c>
      <c r="F119" s="147">
        <f>IF(ISBLANK(火花營進度記錄!R41),"未過關",火花營進度記錄!R41)</f>
        <v>43757</v>
      </c>
      <c r="G119" s="147">
        <f>IF(ISBLANK(火花營進度記錄!W41),"未過關",火花營進度記錄!W41)</f>
        <v>43778</v>
      </c>
      <c r="H119" s="147">
        <f>IF(ISBLANK(火花營進度記錄!AB41),"未過關",火花營進度記錄!AB41)</f>
        <v>43778</v>
      </c>
      <c r="I119" s="147">
        <f>IF(ISBLANK(火花營進度記錄!AG41),"未過關",火花營進度記錄!AG41)</f>
        <v>43792</v>
      </c>
      <c r="J119" s="147">
        <f>IF(ISBLANK(火花營進度記錄!AL41),"未過關",火花營進度記錄!AL41)</f>
        <v>44009</v>
      </c>
      <c r="K119" s="147">
        <f>IF(ISBLANK(火花營進度記錄!AQ41),"未過關",火花營進度記錄!AQ41)</f>
        <v>43834</v>
      </c>
      <c r="L119" s="147">
        <f>IF(ISBLANK(火花營進度記錄!AV41),"未過關",火花營進度記錄!AV41)</f>
        <v>43841</v>
      </c>
      <c r="M119" s="147">
        <f>IF(ISBLANK(火花營進度記錄!BA41),"未過關",火花營進度記錄!BA41)</f>
        <v>44009</v>
      </c>
      <c r="N119" s="147" t="str">
        <f>IF(ISBLANK(火花營進度記錄!BF41),"未過關",火花營進度記錄!BF41)</f>
        <v>未過關</v>
      </c>
      <c r="O119" s="147" t="str">
        <f>IF(ISBLANK(火花營進度記錄!BH41),"未過關",火花營進度記錄!BH31)</f>
        <v>未過關</v>
      </c>
      <c r="P119" s="156" t="str">
        <f>IF(ISBLANK(火花營進度記錄!CD41),"未過關",火花營進度記錄!CD31)</f>
        <v>未過關</v>
      </c>
      <c r="Q119" s="159"/>
      <c r="R119" s="194"/>
      <c r="S119" s="226">
        <f>火花營進度記錄!IL41</f>
        <v>2</v>
      </c>
    </row>
    <row r="120" spans="1:21" ht="20.100000000000001" customHeight="1">
      <c r="A120" s="242"/>
      <c r="B120" s="236"/>
      <c r="C120" s="239"/>
      <c r="D120" s="196" t="s">
        <v>153</v>
      </c>
      <c r="E120" s="149"/>
      <c r="F120" s="150" t="str">
        <f>IF(ISBLANK(火花營進度記錄!CO41),"未過關",火花營進度記錄!CO41)</f>
        <v>未過關</v>
      </c>
      <c r="G120" s="150" t="str">
        <f>IF(ISBLANK(火花營進度記錄!CT41),"未過關",火花營進度記錄!CT41)</f>
        <v>未過關</v>
      </c>
      <c r="H120" s="150" t="str">
        <f>IF(ISBLANK(火花營進度記錄!CY41),"未過關",火花營進度記錄!CY41)</f>
        <v>未過關</v>
      </c>
      <c r="I120" s="150">
        <f>IF(ISBLANK(火花營進度記錄!DD41),"未過關",火花營進度記錄!DD41)</f>
        <v>44198</v>
      </c>
      <c r="J120" s="150">
        <f>IF(ISBLANK(火花營進度記錄!DI41),"未過關",火花營進度記錄!DI41)</f>
        <v>44205</v>
      </c>
      <c r="K120" s="150">
        <f>IF(ISBLANK(火花營進度記錄!DN41),"未過關",火花營進度記錄!DN41)</f>
        <v>44212</v>
      </c>
      <c r="L120" s="150">
        <f>IF(ISBLANK(火花營進度記錄!DS41),"未過關",火花營進度記錄!DS41)</f>
        <v>44226</v>
      </c>
      <c r="M120" s="150">
        <f>IF(ISBLANK(火花營進度記錄!DX41),"未過關",火花營進度記錄!DX41)</f>
        <v>44247</v>
      </c>
      <c r="N120" s="150">
        <f>IF(ISBLANK(火花營進度記錄!EC41),"未過關",火花營進度記錄!EC41)</f>
        <v>44261</v>
      </c>
      <c r="O120" s="150" t="str">
        <f>IF(ISBLANK(火花營進度記錄!EE41),"未過關",火花營進度記錄!EE41)</f>
        <v>未過關</v>
      </c>
      <c r="P120" s="151" t="str">
        <f>IF(ISBLANK(火花營進度記錄!FE31),"未過關",火花營進度記錄!FE41)</f>
        <v>未過關</v>
      </c>
      <c r="Q120" s="152"/>
      <c r="R120" s="152"/>
      <c r="S120" s="227">
        <f>火花營進度記錄!IM41</f>
        <v>17</v>
      </c>
    </row>
    <row r="121" spans="1:21" ht="20.100000000000001" customHeight="1" thickBot="1">
      <c r="A121" s="243"/>
      <c r="B121" s="237"/>
      <c r="C121" s="240"/>
      <c r="D121" s="197" t="s">
        <v>156</v>
      </c>
      <c r="E121" s="154"/>
      <c r="F121" s="157">
        <f>IF(ISBLANK(火花營進度記錄!FO41),"未過關",火花營進度記錄!FO41)</f>
        <v>44282</v>
      </c>
      <c r="G121" s="157" t="str">
        <f>IF(ISBLANK(火花營進度記錄!FT41),"未過關",火花營進度記錄!FT41)</f>
        <v>未過關</v>
      </c>
      <c r="H121" s="157" t="str">
        <f>IF(ISBLANK(火花營進度記錄!FY41),"未過關",火花營進度記錄!F41)</f>
        <v>未過關</v>
      </c>
      <c r="I121" s="157" t="str">
        <f>IF(ISBLANK(火花營進度記錄!GD41),"未過關",火花營進度記錄!GD41)</f>
        <v>未過關</v>
      </c>
      <c r="J121" s="157" t="str">
        <f>IF(ISBLANK(火花營進度記錄!GI41),"未過關",火花營進度記錄!GI41)</f>
        <v>未過關</v>
      </c>
      <c r="K121" s="157" t="str">
        <f>IF(ISBLANK(火花營進度記錄!GN41),"未過關",火花營進度記錄!GN41)</f>
        <v>未過關</v>
      </c>
      <c r="L121" s="157" t="str">
        <f>IF(ISBLANK(火花營進度記錄!GS41),"未過關",火花營進度記錄!GS41)</f>
        <v>未過關</v>
      </c>
      <c r="M121" s="157" t="str">
        <f>IF(ISBLANK(火花營進度記錄!GX41),"未過關",火花營進度記錄!GX41)</f>
        <v>未過關</v>
      </c>
      <c r="N121" s="157" t="str">
        <f>IF(ISBLANK(火花營進度記錄!HC41),"未過關",火花營進度記錄!HC41)</f>
        <v>未過關</v>
      </c>
      <c r="O121" s="157" t="str">
        <f>IF(ISBLANK(火花營進度記錄!HE41),"未過關",火花營進度記錄!HE41)</f>
        <v>未過關</v>
      </c>
      <c r="P121" s="158" t="str">
        <f>IF(ISBLANK(火花營進度記錄!IJ41),"未過關",火花營進度記錄!IJ41)</f>
        <v>未過關</v>
      </c>
      <c r="Q121" s="155"/>
      <c r="R121" s="155"/>
      <c r="S121" s="228">
        <f>火花營進度記錄!IN41</f>
        <v>36</v>
      </c>
    </row>
    <row r="122" spans="1:21" ht="20.100000000000001" customHeight="1" thickTop="1">
      <c r="A122" s="232">
        <v>41</v>
      </c>
      <c r="B122" s="235" t="str">
        <f>火花營進度記錄!B42</f>
        <v>XXX</v>
      </c>
      <c r="C122" s="238" t="str">
        <f>火花營進度記錄!C42</f>
        <v>S3b</v>
      </c>
      <c r="D122" s="195" t="s">
        <v>146</v>
      </c>
      <c r="E122" s="147">
        <f>IF(ISBLANK(火花營進度記錄!I42),"未過關",火花營進度記錄!I42)</f>
        <v>43736</v>
      </c>
      <c r="F122" s="147">
        <f>IF(ISBLANK(火花營進度記錄!R42),"未過關",火花營進度記錄!R42)</f>
        <v>43792</v>
      </c>
      <c r="G122" s="147">
        <f>IF(ISBLANK(火花營進度記錄!W42),"未過關",火花營進度記錄!W42)</f>
        <v>43778</v>
      </c>
      <c r="H122" s="147">
        <f>IF(ISBLANK(火花營進度記錄!AB42),"未過關",火花營進度記錄!AB42)</f>
        <v>43792</v>
      </c>
      <c r="I122" s="147">
        <f>IF(ISBLANK(火花營進度記錄!AG42),"未過關",火花營進度記錄!AG42)</f>
        <v>43792</v>
      </c>
      <c r="J122" s="147">
        <f>IF(ISBLANK(火花營進度記錄!AL42),"未過關",火花營進度記錄!AL42)</f>
        <v>44009</v>
      </c>
      <c r="K122" s="147">
        <f>IF(ISBLANK(火花營進度記錄!AQ42),"未過關",火花營進度記錄!AQ42)</f>
        <v>43841</v>
      </c>
      <c r="L122" s="147">
        <f>IF(ISBLANK(火花營進度記錄!AV42),"未過關",火花營進度記錄!AV42)</f>
        <v>43841</v>
      </c>
      <c r="M122" s="147">
        <f>IF(ISBLANK(火花營進度記錄!BA42),"未過關",火花營進度記錄!BA42)</f>
        <v>43841</v>
      </c>
      <c r="N122" s="147" t="str">
        <f>IF(ISBLANK(火花營進度記錄!BF42),"未過關",火花營進度記錄!BF42)</f>
        <v>未過關</v>
      </c>
      <c r="O122" s="147" t="str">
        <f>IF(ISBLANK(火花營進度記錄!BH42),"未過關",火花營進度記錄!BH42)</f>
        <v>未過關</v>
      </c>
      <c r="P122" s="156" t="str">
        <f>IF(ISBLANK(火花營進度記錄!CD42),"未過關",火花營進度記錄!CD42)</f>
        <v>未過關</v>
      </c>
      <c r="Q122" s="175" t="s">
        <v>241</v>
      </c>
      <c r="R122" s="159"/>
      <c r="S122" s="226">
        <f>火花營進度記錄!IL42</f>
        <v>5</v>
      </c>
    </row>
    <row r="123" spans="1:21" ht="20.100000000000001" customHeight="1">
      <c r="A123" s="233"/>
      <c r="B123" s="236"/>
      <c r="C123" s="239"/>
      <c r="D123" s="196" t="s">
        <v>153</v>
      </c>
      <c r="E123" s="149"/>
      <c r="F123" s="150" t="str">
        <f>IF(ISBLANK(火花營進度記錄!CO42),"未過關",火花營進度記錄!CO42)</f>
        <v>未過關</v>
      </c>
      <c r="G123" s="150" t="str">
        <f>IF(ISBLANK(火花營進度記錄!CT42),"未過關",火花營進度記錄!CT42)</f>
        <v>未過關</v>
      </c>
      <c r="H123" s="150" t="str">
        <f>IF(ISBLANK(火花營進度記錄!CY42),"未過關",火花營進度記錄!CY42)</f>
        <v>未過關</v>
      </c>
      <c r="I123" s="150" t="str">
        <f>IF(ISBLANK(火花營進度記錄!DD42),"未過關",火花營進度記錄!DD42)</f>
        <v>未過關</v>
      </c>
      <c r="J123" s="150" t="str">
        <f>IF(ISBLANK(火花營進度記錄!DI42),"未過關",火花營進度記錄!DI42)</f>
        <v>未過關</v>
      </c>
      <c r="K123" s="150" t="str">
        <f>IF(ISBLANK(火花營進度記錄!DN42),"未過關",火花營進度記錄!DN42)</f>
        <v>未過關</v>
      </c>
      <c r="L123" s="150" t="str">
        <f>IF(ISBLANK(火花營進度記錄!DS42),"未過關",火花營進度記錄!DS42)</f>
        <v>未過關</v>
      </c>
      <c r="M123" s="150">
        <f>IF(ISBLANK(火花營進度記錄!DX42),"未過關",火花營進度記錄!DX42)</f>
        <v>44233</v>
      </c>
      <c r="N123" s="150" t="str">
        <f>IF(ISBLANK(火花營進度記錄!EC42),"未過關",火花營進度記錄!EC42)</f>
        <v>未過關</v>
      </c>
      <c r="O123" s="150" t="str">
        <f>IF(ISBLANK(火花營進度記錄!EE42),"未過關",火花營進度記錄!EE42)</f>
        <v>未過關</v>
      </c>
      <c r="P123" s="151" t="str">
        <f>IF(ISBLANK(火花營進度記錄!FE42),"未過關",火花營進度記錄!FE42)</f>
        <v>未過關</v>
      </c>
      <c r="Q123" s="152"/>
      <c r="R123" s="152"/>
      <c r="S123" s="227">
        <f>火花營進度記錄!IM42</f>
        <v>34</v>
      </c>
    </row>
    <row r="124" spans="1:21" ht="20.100000000000001" customHeight="1" thickBot="1">
      <c r="A124" s="234"/>
      <c r="B124" s="237"/>
      <c r="C124" s="240"/>
      <c r="D124" s="197" t="s">
        <v>156</v>
      </c>
      <c r="E124" s="154"/>
      <c r="F124" s="157" t="str">
        <f>IF(ISBLANK(火花營進度記錄!FO42),"未過關",火花營進度記錄!FO42)</f>
        <v>未過關</v>
      </c>
      <c r="G124" s="157" t="str">
        <f>IF(ISBLANK(火花營進度記錄!FT42),"未過關",火花營進度記錄!FT42)</f>
        <v>未過關</v>
      </c>
      <c r="H124" s="157" t="str">
        <f>IF(ISBLANK(火花營進度記錄!FY42),"未過關",火花營進度記錄!F42)</f>
        <v>未過關</v>
      </c>
      <c r="I124" s="157" t="str">
        <f>IF(ISBLANK(火花營進度記錄!GD42),"未過關",火花營進度記錄!GD42)</f>
        <v>未過關</v>
      </c>
      <c r="J124" s="157" t="str">
        <f>IF(ISBLANK(火花營進度記錄!GI42),"未過關",火花營進度記錄!GI42)</f>
        <v>未過關</v>
      </c>
      <c r="K124" s="157" t="str">
        <f>IF(ISBLANK(火花營進度記錄!GN42),"未過關",火花營進度記錄!GN42)</f>
        <v>未過關</v>
      </c>
      <c r="L124" s="157" t="str">
        <f>IF(ISBLANK(火花營進度記錄!GS42),"未過關",火花營進度記錄!GS42)</f>
        <v>未過關</v>
      </c>
      <c r="M124" s="157" t="str">
        <f>IF(ISBLANK(火花營進度記錄!GX42),"未過關",火花營進度記錄!GX42)</f>
        <v>未過關</v>
      </c>
      <c r="N124" s="157" t="str">
        <f>IF(ISBLANK(火花營進度記錄!HC42),"未過關",火花營進度記錄!HC42)</f>
        <v>未過關</v>
      </c>
      <c r="O124" s="157" t="str">
        <f>IF(ISBLANK(火花營進度記錄!HE42),"未過關",火花營進度記錄!HE42)</f>
        <v>未過關</v>
      </c>
      <c r="P124" s="158" t="str">
        <f>IF(ISBLANK(火花營進度記錄!IJ42),"未過關",火花營進度記錄!IJ42)</f>
        <v>未過關</v>
      </c>
      <c r="Q124" s="155"/>
      <c r="R124" s="155"/>
      <c r="S124" s="228">
        <f>火花營進度記錄!IN42</f>
        <v>49</v>
      </c>
    </row>
    <row r="125" spans="1:21" ht="20.100000000000001" customHeight="1" thickTop="1">
      <c r="A125" s="232">
        <v>42</v>
      </c>
      <c r="B125" s="235" t="str">
        <f>火花營進度記錄!B43</f>
        <v>XXX</v>
      </c>
      <c r="C125" s="238" t="str">
        <f>火花營進度記錄!C43</f>
        <v>S3b</v>
      </c>
      <c r="D125" s="195" t="s">
        <v>146</v>
      </c>
      <c r="E125" s="147">
        <f>IF(ISBLANK(火花營進度記錄!I43),"未過關",火花營進度記錄!I43)</f>
        <v>43736</v>
      </c>
      <c r="F125" s="147">
        <f>IF(ISBLANK(火花營進度記錄!R43),"未過關",火花營進度記錄!R43)</f>
        <v>43757</v>
      </c>
      <c r="G125" s="147">
        <f>IF(ISBLANK(火花營進度記錄!W43),"未過關",火花營進度記錄!W43)</f>
        <v>43778</v>
      </c>
      <c r="H125" s="147">
        <f>IF(ISBLANK(火花營進度記錄!AB43),"未過關",火花營進度記錄!AB43)</f>
        <v>43813</v>
      </c>
      <c r="I125" s="147">
        <f>IF(ISBLANK(火花營進度記錄!AG43),"未過關",火花營進度記錄!AG43)</f>
        <v>44128</v>
      </c>
      <c r="J125" s="147">
        <f>IF(ISBLANK(火花營進度記錄!AL43),"未過關",火花營進度記錄!AL43)</f>
        <v>44128</v>
      </c>
      <c r="K125" s="147">
        <f>IF(ISBLANK(火花營進度記錄!AQ43),"未過關",火花營進度記錄!AQ43)</f>
        <v>44114</v>
      </c>
      <c r="L125" s="147">
        <f>IF(ISBLANK(火花營進度記錄!AV43),"未過關",火花營進度記錄!AV43)</f>
        <v>44114</v>
      </c>
      <c r="M125" s="147">
        <f>IF(ISBLANK(火花營進度記錄!BA43),"未過關",火花營進度記錄!BA43)</f>
        <v>44128</v>
      </c>
      <c r="N125" s="147">
        <f>IF(ISBLANK(火花營進度記錄!BF43),"未過關",火花營進度記錄!BF43)</f>
        <v>44156</v>
      </c>
      <c r="O125" s="147">
        <f>IF(ISBLANK(火花營進度記錄!BH43),"未過關",火花營進度記錄!BH43)</f>
        <v>44156</v>
      </c>
      <c r="P125" s="156" t="str">
        <f>IF(ISBLANK(火花營進度記錄!CD43),"未過關",火花營進度記錄!CD43)</f>
        <v>未過關</v>
      </c>
      <c r="Q125" s="159" t="s">
        <v>270</v>
      </c>
      <c r="R125" s="159"/>
      <c r="S125" s="224">
        <f>火花營進度記錄!IL43</f>
        <v>0</v>
      </c>
    </row>
    <row r="126" spans="1:21" ht="20.100000000000001" customHeight="1">
      <c r="A126" s="233"/>
      <c r="B126" s="236"/>
      <c r="C126" s="239"/>
      <c r="D126" s="196" t="s">
        <v>153</v>
      </c>
      <c r="E126" s="149"/>
      <c r="F126" s="150">
        <f>IF(ISBLANK(火花營進度記錄!CO43),"未過關",火花營進度記錄!CO43)</f>
        <v>44149</v>
      </c>
      <c r="G126" s="150" t="str">
        <f>IF(ISBLANK(火花營進度記錄!CT43),"未過關",火花營進度記錄!CT43)</f>
        <v>未過關</v>
      </c>
      <c r="H126" s="150" t="str">
        <f>IF(ISBLANK(火花營進度記錄!CY43),"未過關",火花營進度記錄!CY43)</f>
        <v>未過關</v>
      </c>
      <c r="I126" s="150" t="str">
        <f>IF(ISBLANK(火花營進度記錄!DD43),"未過關",火花營進度記錄!DD43)</f>
        <v>未過關</v>
      </c>
      <c r="J126" s="150">
        <f>IF(ISBLANK(火花營進度記錄!DI43),"未過關",火花營進度記錄!DI43)</f>
        <v>44198</v>
      </c>
      <c r="K126" s="150" t="str">
        <f>IF(ISBLANK(火花營進度記錄!DN43),"未過關",火花營進度記錄!DN43)</f>
        <v>未過關</v>
      </c>
      <c r="L126" s="150" t="str">
        <f>IF(ISBLANK(火花營進度記錄!DS43),"未過關",火花營進度記錄!DS43)</f>
        <v>未過關</v>
      </c>
      <c r="M126" s="150" t="str">
        <f>IF(ISBLANK(火花營進度記錄!DX43),"未過關",火花營進度記錄!DX43)</f>
        <v>未過關</v>
      </c>
      <c r="N126" s="150" t="str">
        <f>IF(ISBLANK(火花營進度記錄!EC43),"未過關",火花營進度記錄!EC43)</f>
        <v>未過關</v>
      </c>
      <c r="O126" s="150" t="str">
        <f>IF(ISBLANK(火花營進度記錄!EE43),"未過關",火花營進度記錄!EE43)</f>
        <v>未過關</v>
      </c>
      <c r="P126" s="151" t="str">
        <f>IF(ISBLANK(火花營進度記錄!FE43),"未過關",火花營進度記錄!FE43)</f>
        <v>未過關</v>
      </c>
      <c r="Q126" s="152"/>
      <c r="R126" s="152"/>
      <c r="S126" s="227">
        <f>火花營進度記錄!IM43</f>
        <v>26</v>
      </c>
    </row>
    <row r="127" spans="1:21" ht="19.5" customHeight="1" thickBot="1">
      <c r="A127" s="234"/>
      <c r="B127" s="237"/>
      <c r="C127" s="240"/>
      <c r="D127" s="197" t="s">
        <v>156</v>
      </c>
      <c r="E127" s="154"/>
      <c r="F127" s="157" t="str">
        <f>IF(ISBLANK(火花營進度記錄!FO43),"未過關",火花營進度記錄!FO43)</f>
        <v>未過關</v>
      </c>
      <c r="G127" s="157" t="str">
        <f>IF(ISBLANK(火花營進度記錄!FT43),"未過關",火花營進度記錄!FT43)</f>
        <v>未過關</v>
      </c>
      <c r="H127" s="157" t="str">
        <f>IF(ISBLANK(火花營進度記錄!FY43),"未過關",火花營進度記錄!F43)</f>
        <v>未過關</v>
      </c>
      <c r="I127" s="157" t="str">
        <f>IF(ISBLANK(火花營進度記錄!GD43),"未過關",火花營進度記錄!GD43)</f>
        <v>未過關</v>
      </c>
      <c r="J127" s="157" t="str">
        <f>IF(ISBLANK(火花營進度記錄!GI43),"未過關",火花營進度記錄!GI43)</f>
        <v>未過關</v>
      </c>
      <c r="K127" s="157" t="str">
        <f>IF(ISBLANK(火花營進度記錄!GN43),"未過關",火花營進度記錄!GN43)</f>
        <v>未過關</v>
      </c>
      <c r="L127" s="157" t="str">
        <f>IF(ISBLANK(火花營進度記錄!GS43),"未過關",火花營進度記錄!GS43)</f>
        <v>未過關</v>
      </c>
      <c r="M127" s="157" t="str">
        <f>IF(ISBLANK(火花營進度記錄!GX43),"未過關",火花營進度記錄!GX43)</f>
        <v>未過關</v>
      </c>
      <c r="N127" s="157" t="str">
        <f>IF(ISBLANK(火花營進度記錄!HC43),"未過關",火花營進度記錄!HC43)</f>
        <v>未過關</v>
      </c>
      <c r="O127" s="157" t="str">
        <f>IF(ISBLANK(火花營進度記錄!HE43),"未過關",火花營進度記錄!HE43)</f>
        <v>未過關</v>
      </c>
      <c r="P127" s="158" t="str">
        <f>IF(ISBLANK(火花營進度記錄!IJ43),"未過關",火花營進度記錄!IJ43)</f>
        <v>未過關</v>
      </c>
      <c r="Q127" s="155"/>
      <c r="R127" s="155"/>
      <c r="S127" s="228">
        <f>火花營進度記錄!IN43</f>
        <v>49</v>
      </c>
    </row>
    <row r="128" spans="1:21" ht="24" customHeight="1" thickTop="1" thickBot="1">
      <c r="N128" s="253" t="s">
        <v>22</v>
      </c>
      <c r="O128" s="254"/>
      <c r="P128" s="168"/>
      <c r="Q128" s="169">
        <f>COUNTIF(Q2:Q127,"1st Book")</f>
        <v>6</v>
      </c>
      <c r="S128" s="229"/>
      <c r="T128" s="145">
        <f>COUNTIF(E2:P127,U128)</f>
        <v>18</v>
      </c>
      <c r="U128" s="161">
        <v>44352</v>
      </c>
    </row>
    <row r="129" spans="14:17" ht="24" customHeight="1" thickTop="1" thickBot="1">
      <c r="N129" s="255" t="s">
        <v>23</v>
      </c>
      <c r="O129" s="256"/>
      <c r="P129" s="164"/>
      <c r="Q129" s="170">
        <f>COUNTIF(Q2:Q127,"2nd Book")</f>
        <v>8</v>
      </c>
    </row>
    <row r="130" spans="14:17" ht="24" customHeight="1" thickTop="1" thickBot="1">
      <c r="N130" s="257" t="s">
        <v>247</v>
      </c>
      <c r="O130" s="256"/>
      <c r="P130" s="164"/>
      <c r="Q130" s="170">
        <f>COUNTIF(Q2:Q127,"Sparky")</f>
        <v>0</v>
      </c>
    </row>
    <row r="131" spans="14:17" ht="17.399999999999999" thickTop="1" thickBot="1">
      <c r="N131" s="258" t="s">
        <v>244</v>
      </c>
      <c r="O131" s="259"/>
      <c r="P131" s="165"/>
      <c r="Q131" s="171">
        <f>COUNTIF(Q2:Q127,"p_1st Book")</f>
        <v>14</v>
      </c>
    </row>
    <row r="132" spans="14:17">
      <c r="N132" s="263" t="s">
        <v>245</v>
      </c>
      <c r="O132" s="264"/>
      <c r="P132" s="166"/>
      <c r="Q132" s="172">
        <f>COUNTIF(Q2:Q127,"p_2nd Book")</f>
        <v>13</v>
      </c>
    </row>
    <row r="133" spans="14:17" ht="17.399999999999999" thickTop="1" thickBot="1">
      <c r="N133" s="265" t="s">
        <v>246</v>
      </c>
      <c r="O133" s="266"/>
      <c r="P133" s="173"/>
      <c r="Q133" s="174">
        <f>COUNTIF(Q2:Q127,"p_Sparky")</f>
        <v>6</v>
      </c>
    </row>
  </sheetData>
  <mergeCells count="132">
    <mergeCell ref="A53:A55"/>
    <mergeCell ref="B53:B55"/>
    <mergeCell ref="C53:C55"/>
    <mergeCell ref="A65:A67"/>
    <mergeCell ref="B65:B67"/>
    <mergeCell ref="C65:C67"/>
    <mergeCell ref="A44:A46"/>
    <mergeCell ref="B44:B46"/>
    <mergeCell ref="C44:C46"/>
    <mergeCell ref="A59:A61"/>
    <mergeCell ref="B59:B61"/>
    <mergeCell ref="C59:C61"/>
    <mergeCell ref="A56:A58"/>
    <mergeCell ref="B56:B58"/>
    <mergeCell ref="C56:C58"/>
    <mergeCell ref="A50:A52"/>
    <mergeCell ref="B50:B52"/>
    <mergeCell ref="C50:C52"/>
    <mergeCell ref="A47:A49"/>
    <mergeCell ref="B47:B49"/>
    <mergeCell ref="C47:C49"/>
    <mergeCell ref="N132:O132"/>
    <mergeCell ref="N133:O133"/>
    <mergeCell ref="A62:A64"/>
    <mergeCell ref="B62:B64"/>
    <mergeCell ref="C62:C64"/>
    <mergeCell ref="A86:A88"/>
    <mergeCell ref="B86:B88"/>
    <mergeCell ref="C86:C88"/>
    <mergeCell ref="A104:A106"/>
    <mergeCell ref="A116:A118"/>
    <mergeCell ref="B116:B118"/>
    <mergeCell ref="C116:C118"/>
    <mergeCell ref="A89:A91"/>
    <mergeCell ref="B89:B91"/>
    <mergeCell ref="A107:A109"/>
    <mergeCell ref="B107:B109"/>
    <mergeCell ref="C107:C109"/>
    <mergeCell ref="A68:A70"/>
    <mergeCell ref="B68:B70"/>
    <mergeCell ref="C68:C70"/>
    <mergeCell ref="A125:A127"/>
    <mergeCell ref="B125:B127"/>
    <mergeCell ref="C125:C127"/>
    <mergeCell ref="A119:A121"/>
    <mergeCell ref="A71:A73"/>
    <mergeCell ref="B71:B73"/>
    <mergeCell ref="C71:C73"/>
    <mergeCell ref="A74:A76"/>
    <mergeCell ref="B74:B76"/>
    <mergeCell ref="N128:O128"/>
    <mergeCell ref="N129:O129"/>
    <mergeCell ref="N130:O130"/>
    <mergeCell ref="N131:O131"/>
    <mergeCell ref="B119:B121"/>
    <mergeCell ref="C119:C121"/>
    <mergeCell ref="A122:A124"/>
    <mergeCell ref="B122:B124"/>
    <mergeCell ref="C122:C124"/>
    <mergeCell ref="A92:A94"/>
    <mergeCell ref="B92:B94"/>
    <mergeCell ref="C92:C94"/>
    <mergeCell ref="A110:A112"/>
    <mergeCell ref="B110:B112"/>
    <mergeCell ref="C110:C112"/>
    <mergeCell ref="B104:B106"/>
    <mergeCell ref="C104:C106"/>
    <mergeCell ref="A113:A115"/>
    <mergeCell ref="B113:B115"/>
    <mergeCell ref="C113:C115"/>
    <mergeCell ref="C74:C76"/>
    <mergeCell ref="A80:A82"/>
    <mergeCell ref="B80:B82"/>
    <mergeCell ref="C80:C82"/>
    <mergeCell ref="C89:C91"/>
    <mergeCell ref="A77:A79"/>
    <mergeCell ref="B77:B79"/>
    <mergeCell ref="C77:C79"/>
    <mergeCell ref="A83:A85"/>
    <mergeCell ref="B83:B85"/>
    <mergeCell ref="C83:C85"/>
    <mergeCell ref="B95:B97"/>
    <mergeCell ref="C95:C97"/>
    <mergeCell ref="A98:A100"/>
    <mergeCell ref="B98:B100"/>
    <mergeCell ref="C98:C100"/>
    <mergeCell ref="A101:A103"/>
    <mergeCell ref="B101:B103"/>
    <mergeCell ref="C101:C103"/>
    <mergeCell ref="A95:A97"/>
    <mergeCell ref="A29:A31"/>
    <mergeCell ref="B29:B31"/>
    <mergeCell ref="C29:C31"/>
    <mergeCell ref="A14:A16"/>
    <mergeCell ref="B14:B16"/>
    <mergeCell ref="C14:C16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32:A34"/>
    <mergeCell ref="B32:B34"/>
    <mergeCell ref="C32:C34"/>
    <mergeCell ref="A2:A4"/>
    <mergeCell ref="B2:B4"/>
    <mergeCell ref="C2:C4"/>
    <mergeCell ref="A11:A13"/>
    <mergeCell ref="B11:B13"/>
    <mergeCell ref="C11:C13"/>
    <mergeCell ref="A26:A28"/>
    <mergeCell ref="B26:B28"/>
    <mergeCell ref="C26:C28"/>
    <mergeCell ref="A17:A19"/>
    <mergeCell ref="B17:B19"/>
    <mergeCell ref="C17:C19"/>
    <mergeCell ref="A5:A7"/>
    <mergeCell ref="B5:B7"/>
    <mergeCell ref="C5:C7"/>
    <mergeCell ref="A8:A10"/>
    <mergeCell ref="B8:B10"/>
    <mergeCell ref="C8:C10"/>
    <mergeCell ref="A23:A25"/>
    <mergeCell ref="B23:B25"/>
    <mergeCell ref="C23:C25"/>
    <mergeCell ref="A20:A22"/>
    <mergeCell ref="B20:B22"/>
    <mergeCell ref="C20:C22"/>
  </mergeCells>
  <phoneticPr fontId="2" type="noConversion"/>
  <conditionalFormatting sqref="S60:S127 S51:S58 S44:S49 S20:S28 S2:S7">
    <cfRule type="cellIs" dxfId="3837" priority="14594" operator="between">
      <formula>1</formula>
      <formula>5</formula>
    </cfRule>
    <cfRule type="cellIs" dxfId="3836" priority="14595" operator="equal">
      <formula>0</formula>
    </cfRule>
  </conditionalFormatting>
  <conditionalFormatting sqref="A134:N1048576 A71:D82 A89:D127 T71:XFD82 T86:XFD127 S134:XFD137 S139:XFD1048576 S138 V138:XFD138 T128:U128 S1:XFD7 S23:XFD25 A1:N7 A23:N25">
    <cfRule type="cellIs" dxfId="3835" priority="14637" stopIfTrue="1" operator="equal">
      <formula>#REF!</formula>
    </cfRule>
  </conditionalFormatting>
  <conditionalFormatting sqref="D95:D127 D86:D88 D71:D73 D77:D82 B83:B127 D20:D28 D2:D7 B20:B28 B2:B7">
    <cfRule type="cellIs" dxfId="3834" priority="14549" stopIfTrue="1" operator="equal">
      <formula>#REF!</formula>
    </cfRule>
  </conditionalFormatting>
  <conditionalFormatting sqref="T86:XFD88 T53:XFD58 A53:D58 T77:XFD82 D95:D127 T65:XFD73 T95:XFD127 A65:D70 A110:D127 A20:D28 A2:D7 T20:XFD28 T2:XFD7">
    <cfRule type="cellIs" dxfId="3833" priority="14546" stopIfTrue="1" operator="equal">
      <formula>#REF!</formula>
    </cfRule>
  </conditionalFormatting>
  <conditionalFormatting sqref="T65:XFD82 T86:XFD127 A65:D82 A86:D127 T63:T64 V62:XFD64 A53:D58 T53:XFD58 V44:XFD49 T44:T49 A44:D49 T20:XFD28 T2:XFD7 A20:D28 A2:D7">
    <cfRule type="cellIs" dxfId="3832" priority="14543" stopIfTrue="1" operator="equal">
      <formula>#REF!</formula>
    </cfRule>
  </conditionalFormatting>
  <conditionalFormatting sqref="A86:C88 A107:D127 T107:XFD127 A62:A64 C62:D64">
    <cfRule type="cellIs" dxfId="3831" priority="14537" stopIfTrue="1" operator="equal">
      <formula>#REF!</formula>
    </cfRule>
  </conditionalFormatting>
  <conditionalFormatting sqref="T86:XFD88 A86:D88 T95:XFD127 A95:D127 B62:B64">
    <cfRule type="cellIs" dxfId="3830" priority="14533" stopIfTrue="1" operator="equal">
      <formula>#REF!</formula>
    </cfRule>
  </conditionalFormatting>
  <conditionalFormatting sqref="S63:S64">
    <cfRule type="cellIs" dxfId="3829" priority="14524" operator="between">
      <formula>1</formula>
      <formula>5</formula>
    </cfRule>
    <cfRule type="cellIs" dxfId="3828" priority="14525" operator="equal">
      <formula>0</formula>
    </cfRule>
  </conditionalFormatting>
  <conditionalFormatting sqref="A53:D58 T53:XFD58 A65:D82 A86:D127 T65:XFD82 T86:XFD127 T20:XFD28 T2:XFD7 A20:D28 A2:D7">
    <cfRule type="cellIs" dxfId="3827" priority="14483" stopIfTrue="1" operator="equal">
      <formula>#REF!</formula>
    </cfRule>
  </conditionalFormatting>
  <conditionalFormatting sqref="S128:XFD133 U63 A128:Q133 U60 T59:U59 U108 T107:U107 U111 T110:U110 U51 T50:U50 U57 T56:U56 T2:U2 T11:U11 T41:U41 U3 U12 T23:U23 U24 T14:U14 U15 T5:U5 U6 U42 T32:U32 U33">
    <cfRule type="cellIs" dxfId="3826" priority="14291" stopIfTrue="1" operator="equal">
      <formula>$U$128</formula>
    </cfRule>
  </conditionalFormatting>
  <conditionalFormatting sqref="Q71 Q20:R28 Q2:R7 R72 Q73:R73 Q118:R124 Q94:R94 R93 R84 Q85:R85 Q82:R82 R81 Q82:Q83 Q76:R76 Q74 Q78:R79 Q88:R88 Q86 Q80 Q90:R91 Q92 Q97:R97 Q99:R100 Q102:R103 Q105:R106 Q108:R109 Q111:R112 R116:R117 Q126:R127 R125 R113 Q114:R115 Q110:Q111 Q107:Q108 Q104:Q105 Q101:Q102 Q98:Q99 Q95 Q89:Q90 Q77:Q78 Q51:R52 Q45:R46 R75 R87 Q54:R58 R53 R96 R44 Q60:R70 Q48:R49 R47">
    <cfRule type="cellIs" dxfId="3825" priority="14287" operator="equal">
      <formula>"2$U$2"</formula>
    </cfRule>
  </conditionalFormatting>
  <conditionalFormatting sqref="R63:R64">
    <cfRule type="cellIs" dxfId="3824" priority="14281" operator="equal">
      <formula>"2$U$2"</formula>
    </cfRule>
  </conditionalFormatting>
  <conditionalFormatting sqref="R72:R73 R75:R76 R78:R79 R81:R82">
    <cfRule type="cellIs" dxfId="3823" priority="14159" operator="equal">
      <formula>"2$U$2"</formula>
    </cfRule>
  </conditionalFormatting>
  <conditionalFormatting sqref="C86:D88 A86:A88 A53:D58 T53:XFD58 C77:D82 A77:A82 C71:D73 C95:D127 A71:A73 A95:A127 T65:XFD70 T95:XFD127 T20:XFD28 T2:XFD7 A20:D28 A2:D7">
    <cfRule type="cellIs" dxfId="3822" priority="14213" stopIfTrue="1" operator="equal">
      <formula>#REF!</formula>
    </cfRule>
  </conditionalFormatting>
  <conditionalFormatting sqref="B86:B88 C107:D127 B53:B58 T53:XFD58 B77:B82 B71:B73 B95:B127 T65:XFD70 T110:XFD127 T20:XFD28 T2:XFD7 A20:B28 A2:B7">
    <cfRule type="cellIs" dxfId="3821" priority="14212" stopIfTrue="1" operator="equal">
      <formula>#REF!</formula>
    </cfRule>
  </conditionalFormatting>
  <conditionalFormatting sqref="R72:R73 R75:R76 R78:R79 R81:R82">
    <cfRule type="cellIs" dxfId="3820" priority="14207" operator="equal">
      <formula>"2$U$2"</formula>
    </cfRule>
  </conditionalFormatting>
  <conditionalFormatting sqref="T86:XFD88 A53:C58 T53:XFD58 T60:T64 T77:XFD82 T95:XFD127 T47:T49 T51:T58 T65:XFD73 A65:D70 C47:D64 A47:A64 V47:XFD64">
    <cfRule type="cellIs" dxfId="3819" priority="14221" stopIfTrue="1" operator="equal">
      <formula>#REF!</formula>
    </cfRule>
  </conditionalFormatting>
  <conditionalFormatting sqref="A95:A127 C95:D127 A86:A88 C86:D88 A71:A73 A77:A82 C71:D73 C77:D82 T86:XFD88 T95:XFD127 B47:B70">
    <cfRule type="cellIs" dxfId="3818" priority="14165" stopIfTrue="1" operator="equal">
      <formula>#REF!</formula>
    </cfRule>
  </conditionalFormatting>
  <conditionalFormatting sqref="A71:D73 A77:D127 T83:XFD127 T20:XFD28 T2:XFD7 A20:D28 A2:D7">
    <cfRule type="cellIs" dxfId="3817" priority="14172" stopIfTrue="1" operator="equal">
      <formula>#REF!</formula>
    </cfRule>
  </conditionalFormatting>
  <conditionalFormatting sqref="C83:D127 A83:A127 A86:C88 A71:C73 A77:C82 A95:D127 T83:XFD127">
    <cfRule type="cellIs" dxfId="3816" priority="14169" stopIfTrue="1" operator="equal">
      <formula>#REF!</formula>
    </cfRule>
  </conditionalFormatting>
  <conditionalFormatting sqref="S62">
    <cfRule type="cellIs" dxfId="3815" priority="13482" operator="between">
      <formula>1</formula>
      <formula>5</formula>
    </cfRule>
    <cfRule type="cellIs" dxfId="3814" priority="13483" operator="equal">
      <formula>0</formula>
    </cfRule>
  </conditionalFormatting>
  <conditionalFormatting sqref="R72:R73 R75:R76 R78:R79 R81:R82">
    <cfRule type="cellIs" dxfId="3813" priority="13721" operator="equal">
      <formula>"2$U$2"</formula>
    </cfRule>
  </conditionalFormatting>
  <conditionalFormatting sqref="S80:S82">
    <cfRule type="cellIs" dxfId="3812" priority="13761" operator="between">
      <formula>1</formula>
      <formula>5</formula>
    </cfRule>
    <cfRule type="cellIs" dxfId="3811" priority="13762" operator="equal">
      <formula>0</formula>
    </cfRule>
  </conditionalFormatting>
  <conditionalFormatting sqref="R84:R85 R87:R88 R90:R91 R93:R94 R96:R97 R99:R100 R102:R103 R105:R106 R108:R109 R111:R127">
    <cfRule type="cellIs" dxfId="3810" priority="13794" operator="equal">
      <formula>"2$U$2"</formula>
    </cfRule>
  </conditionalFormatting>
  <conditionalFormatting sqref="T95:XFD127">
    <cfRule type="cellIs" dxfId="3809" priority="13506" stopIfTrue="1" operator="equal">
      <formula>#REF!</formula>
    </cfRule>
  </conditionalFormatting>
  <conditionalFormatting sqref="S62">
    <cfRule type="cellIs" dxfId="3808" priority="13480" operator="between">
      <formula>1</formula>
      <formula>5</formula>
    </cfRule>
    <cfRule type="cellIs" dxfId="3807" priority="13481" operator="equal">
      <formula>0</formula>
    </cfRule>
  </conditionalFormatting>
  <conditionalFormatting sqref="T71:XFD82 T89:XFD127 A71:D82 A89:D127">
    <cfRule type="cellIs" dxfId="3806" priority="13749" stopIfTrue="1" operator="equal">
      <formula>#REF!</formula>
    </cfRule>
  </conditionalFormatting>
  <conditionalFormatting sqref="T80:XFD82 T110:XFD127 A110:C127">
    <cfRule type="cellIs" dxfId="3805" priority="13142" stopIfTrue="1" operator="equal">
      <formula>#REF!</formula>
    </cfRule>
  </conditionalFormatting>
  <conditionalFormatting sqref="T80:XFD82">
    <cfRule type="cellIs" dxfId="3804" priority="13139" stopIfTrue="1" operator="equal">
      <formula>#REF!</formula>
    </cfRule>
  </conditionalFormatting>
  <conditionalFormatting sqref="R90:R91 R93:R94 R96:R97 R99:R100 R102:R103 R105:R106 R108:R109 R111:R127">
    <cfRule type="cellIs" dxfId="3803" priority="13733" operator="equal">
      <formula>"2$U$2"</formula>
    </cfRule>
  </conditionalFormatting>
  <conditionalFormatting sqref="R81:R82">
    <cfRule type="cellIs" dxfId="3802" priority="13750" operator="equal">
      <formula>"2$U$2"</formula>
    </cfRule>
  </conditionalFormatting>
  <conditionalFormatting sqref="S80:S82">
    <cfRule type="cellIs" dxfId="3801" priority="13753" operator="between">
      <formula>1</formula>
      <formula>5</formula>
    </cfRule>
    <cfRule type="cellIs" dxfId="3800" priority="13754" operator="equal">
      <formula>0</formula>
    </cfRule>
  </conditionalFormatting>
  <conditionalFormatting sqref="Q80 Q82">
    <cfRule type="cellIs" dxfId="3799" priority="13752" operator="equal">
      <formula>"2$U$2"</formula>
    </cfRule>
  </conditionalFormatting>
  <conditionalFormatting sqref="S80:S82">
    <cfRule type="cellIs" dxfId="3798" priority="13757" operator="between">
      <formula>1</formula>
      <formula>5</formula>
    </cfRule>
    <cfRule type="cellIs" dxfId="3797" priority="13758" operator="equal">
      <formula>0</formula>
    </cfRule>
  </conditionalFormatting>
  <conditionalFormatting sqref="R72:R73 R75:R76 R78:R79 R81:R82">
    <cfRule type="cellIs" dxfId="3796" priority="13669" operator="equal">
      <formula>"2$U$2"</formula>
    </cfRule>
  </conditionalFormatting>
  <conditionalFormatting sqref="Q77">
    <cfRule type="cellIs" dxfId="3795" priority="13723" operator="equal">
      <formula>"2$U$2"</formula>
    </cfRule>
  </conditionalFormatting>
  <conditionalFormatting sqref="T80:XFD82 A80:A82 C80:D82">
    <cfRule type="cellIs" dxfId="3794" priority="13756" stopIfTrue="1" operator="equal">
      <formula>#REF!</formula>
    </cfRule>
  </conditionalFormatting>
  <conditionalFormatting sqref="B80:B82 A107:C127">
    <cfRule type="cellIs" dxfId="3793" priority="13755" stopIfTrue="1" operator="equal">
      <formula>#REF!</formula>
    </cfRule>
  </conditionalFormatting>
  <conditionalFormatting sqref="T80:XFD82">
    <cfRule type="cellIs" dxfId="3792" priority="13132" stopIfTrue="1" operator="equal">
      <formula>#REF!</formula>
    </cfRule>
  </conditionalFormatting>
  <conditionalFormatting sqref="T80:XFD82 A80:D82">
    <cfRule type="cellIs" dxfId="3791" priority="13763" stopIfTrue="1" operator="equal">
      <formula>#REF!</formula>
    </cfRule>
  </conditionalFormatting>
  <conditionalFormatting sqref="A80:C82 T80:XFD82">
    <cfRule type="cellIs" dxfId="3790" priority="13760" stopIfTrue="1" operator="equal">
      <formula>#REF!</formula>
    </cfRule>
  </conditionalFormatting>
  <conditionalFormatting sqref="D80:D82">
    <cfRule type="cellIs" dxfId="3789" priority="13759" stopIfTrue="1" operator="equal">
      <formula>#REF!</formula>
    </cfRule>
  </conditionalFormatting>
  <conditionalFormatting sqref="T80:XFD82">
    <cfRule type="cellIs" dxfId="3788" priority="13129" stopIfTrue="1" operator="equal">
      <formula>#REF!</formula>
    </cfRule>
  </conditionalFormatting>
  <conditionalFormatting sqref="C95:D127 A95:A127">
    <cfRule type="cellIs" dxfId="3787" priority="13499" stopIfTrue="1" operator="equal">
      <formula>#REF!</formula>
    </cfRule>
  </conditionalFormatting>
  <conditionalFormatting sqref="T95:XFD127">
    <cfRule type="cellIs" dxfId="3786" priority="13513" stopIfTrue="1" operator="equal">
      <formula>#REF!</formula>
    </cfRule>
  </conditionalFormatting>
  <conditionalFormatting sqref="T95:XFD127">
    <cfRule type="cellIs" dxfId="3785" priority="13510" stopIfTrue="1" operator="equal">
      <formula>#REF!</formula>
    </cfRule>
  </conditionalFormatting>
  <conditionalFormatting sqref="B95:B127">
    <cfRule type="cellIs" dxfId="3784" priority="13498" stopIfTrue="1" operator="equal">
      <formula>#REF!</formula>
    </cfRule>
  </conditionalFormatting>
  <conditionalFormatting sqref="S95:S127">
    <cfRule type="cellIs" dxfId="3783" priority="13496" operator="between">
      <formula>1</formula>
      <formula>5</formula>
    </cfRule>
    <cfRule type="cellIs" dxfId="3782" priority="13497" operator="equal">
      <formula>0</formula>
    </cfRule>
  </conditionalFormatting>
  <conditionalFormatting sqref="Q97:Q112 Q118:Q124 Q126:Q127 Q114:Q115">
    <cfRule type="cellIs" dxfId="3781" priority="13495" operator="equal">
      <formula>"2$U$2"</formula>
    </cfRule>
  </conditionalFormatting>
  <conditionalFormatting sqref="R96:R97 R99:R100 R102:R103 R105:R106 R108:R109 R111:R127">
    <cfRule type="cellIs" dxfId="3780" priority="13493" operator="equal">
      <formula>"2$U$2"</formula>
    </cfRule>
  </conditionalFormatting>
  <conditionalFormatting sqref="S62">
    <cfRule type="cellIs" dxfId="3779" priority="13484" operator="between">
      <formula>1</formula>
      <formula>5</formula>
    </cfRule>
    <cfRule type="cellIs" dxfId="3778" priority="13485" operator="equal">
      <formula>0</formula>
    </cfRule>
  </conditionalFormatting>
  <conditionalFormatting sqref="S83:S127">
    <cfRule type="cellIs" dxfId="3777" priority="13120" operator="between">
      <formula>1</formula>
      <formula>5</formula>
    </cfRule>
    <cfRule type="cellIs" dxfId="3776" priority="13121" operator="equal">
      <formula>0</formula>
    </cfRule>
  </conditionalFormatting>
  <conditionalFormatting sqref="T53:XFD58 A53:A58 C53:D58 A65:D70 A83:D127 T65:XFD70 T83:XFD127 A20:D28 A2:D7 T20:XFD28 T2:XFD7">
    <cfRule type="cellIs" dxfId="3775" priority="13122" stopIfTrue="1" operator="equal">
      <formula>#REF!</formula>
    </cfRule>
  </conditionalFormatting>
  <conditionalFormatting sqref="T83:XFD127 B53:B58 T65:XFD70 A65:C70 A83:A127 C83:D127 B110:B127 A20:D28 A2:D7 T20:XFD28 T2:XFD7">
    <cfRule type="cellIs" dxfId="3774" priority="13119" stopIfTrue="1" operator="equal">
      <formula>#REF!</formula>
    </cfRule>
  </conditionalFormatting>
  <conditionalFormatting sqref="B83:B127">
    <cfRule type="cellIs" dxfId="3773" priority="13118" stopIfTrue="1" operator="equal">
      <formula>#REF!</formula>
    </cfRule>
  </conditionalFormatting>
  <conditionalFormatting sqref="Q83">
    <cfRule type="cellIs" dxfId="3772" priority="13117" operator="equal">
      <formula>"2$U$2"</formula>
    </cfRule>
  </conditionalFormatting>
  <conditionalFormatting sqref="Q83 Q118:Q124 Q94:Q95 Q85:Q86 Q126:Q127 Q114:Q115 Q88:Q92 Q97:Q112">
    <cfRule type="cellIs" dxfId="3771" priority="13087" operator="equal">
      <formula>"2$U$2"</formula>
    </cfRule>
  </conditionalFormatting>
  <conditionalFormatting sqref="S83:S127">
    <cfRule type="cellIs" dxfId="3770" priority="13099" operator="between">
      <formula>1</formula>
      <formula>5</formula>
    </cfRule>
    <cfRule type="cellIs" dxfId="3769" priority="13100" operator="equal">
      <formula>0</formula>
    </cfRule>
  </conditionalFormatting>
  <conditionalFormatting sqref="S83:S127">
    <cfRule type="cellIs" dxfId="3768" priority="13113" operator="between">
      <formula>1</formula>
      <formula>5</formula>
    </cfRule>
    <cfRule type="cellIs" dxfId="3767" priority="13114" operator="equal">
      <formula>0</formula>
    </cfRule>
  </conditionalFormatting>
  <conditionalFormatting sqref="A83:D127 T83:XFD127 T53:XFD58 A53:D58">
    <cfRule type="cellIs" dxfId="3766" priority="13101" stopIfTrue="1" operator="equal">
      <formula>#REF!</formula>
    </cfRule>
  </conditionalFormatting>
  <conditionalFormatting sqref="R84:R85 R87:R88 R90:R91 R93:R94 R96:R97 R99:R100 R102:R103 R105:R106 R108:R109 R111:R127">
    <cfRule type="cellIs" dxfId="3765" priority="13085" operator="equal">
      <formula>"2$U$2"</formula>
    </cfRule>
  </conditionalFormatting>
  <conditionalFormatting sqref="R84:R85 R87:R88 R90:R91 R93:R94 R96:R97 R99:R100 R102:R103 R105:R106 R108:R109 R111:R127">
    <cfRule type="cellIs" dxfId="3764" priority="13102" operator="equal">
      <formula>"2$U$2"</formula>
    </cfRule>
  </conditionalFormatting>
  <conditionalFormatting sqref="S83:S127">
    <cfRule type="cellIs" dxfId="3763" priority="13105" operator="between">
      <formula>1</formula>
      <formula>5</formula>
    </cfRule>
    <cfRule type="cellIs" dxfId="3762" priority="13106" operator="equal">
      <formula>0</formula>
    </cfRule>
  </conditionalFormatting>
  <conditionalFormatting sqref="Q85:Q86 Q118:Q124 Q94:Q95 Q126:Q127 Q114:Q115 Q88:Q92 Q97:Q112">
    <cfRule type="cellIs" dxfId="3761" priority="13104" operator="equal">
      <formula>"2$U$2"</formula>
    </cfRule>
  </conditionalFormatting>
  <conditionalFormatting sqref="S83:S127">
    <cfRule type="cellIs" dxfId="3760" priority="13088" operator="between">
      <formula>1</formula>
      <formula>5</formula>
    </cfRule>
    <cfRule type="cellIs" dxfId="3759" priority="13089" operator="equal">
      <formula>0</formula>
    </cfRule>
  </conditionalFormatting>
  <conditionalFormatting sqref="S83:S127">
    <cfRule type="cellIs" dxfId="3758" priority="13109" operator="between">
      <formula>1</formula>
      <formula>5</formula>
    </cfRule>
    <cfRule type="cellIs" dxfId="3757" priority="13110" operator="equal">
      <formula>0</formula>
    </cfRule>
  </conditionalFormatting>
  <conditionalFormatting sqref="S83:S127">
    <cfRule type="cellIs" dxfId="3756" priority="13092" operator="between">
      <formula>1</formula>
      <formula>5</formula>
    </cfRule>
    <cfRule type="cellIs" dxfId="3755" priority="13093" operator="equal">
      <formula>0</formula>
    </cfRule>
  </conditionalFormatting>
  <conditionalFormatting sqref="C83:D127 A83:A127 T83:XFD127">
    <cfRule type="cellIs" dxfId="3754" priority="13108" stopIfTrue="1" operator="equal">
      <formula>#REF!</formula>
    </cfRule>
  </conditionalFormatting>
  <conditionalFormatting sqref="B83:B127">
    <cfRule type="cellIs" dxfId="3753" priority="13107" stopIfTrue="1" operator="equal">
      <formula>#REF!</formula>
    </cfRule>
  </conditionalFormatting>
  <conditionalFormatting sqref="A83:D127 T83:XFD127">
    <cfRule type="cellIs" dxfId="3752" priority="13091" stopIfTrue="1" operator="equal">
      <formula>#REF!</formula>
    </cfRule>
  </conditionalFormatting>
  <conditionalFormatting sqref="B83:B127">
    <cfRule type="cellIs" dxfId="3751" priority="13090" stopIfTrue="1" operator="equal">
      <formula>#REF!</formula>
    </cfRule>
  </conditionalFormatting>
  <conditionalFormatting sqref="A83:D127 T83:XFD127">
    <cfRule type="cellIs" dxfId="3750" priority="13115" stopIfTrue="1" operator="equal">
      <formula>#REF!</formula>
    </cfRule>
  </conditionalFormatting>
  <conditionalFormatting sqref="T83:XFD127 A83:C127">
    <cfRule type="cellIs" dxfId="3749" priority="13112" stopIfTrue="1" operator="equal">
      <formula>#REF!</formula>
    </cfRule>
  </conditionalFormatting>
  <conditionalFormatting sqref="D83:D127">
    <cfRule type="cellIs" dxfId="3748" priority="13111" stopIfTrue="1" operator="equal">
      <formula>#REF!</formula>
    </cfRule>
  </conditionalFormatting>
  <conditionalFormatting sqref="S83:S127">
    <cfRule type="cellIs" dxfId="3747" priority="13097" operator="between">
      <formula>1</formula>
      <formula>5</formula>
    </cfRule>
    <cfRule type="cellIs" dxfId="3746" priority="13098" operator="equal">
      <formula>0</formula>
    </cfRule>
  </conditionalFormatting>
  <conditionalFormatting sqref="A83:D127 T83:XFD127">
    <cfRule type="cellIs" dxfId="3745" priority="13096" stopIfTrue="1" operator="equal">
      <formula>#REF!</formula>
    </cfRule>
  </conditionalFormatting>
  <conditionalFormatting sqref="T83:XFD127 A83:C127 T5:XFD7 T23:XFD25 A5:D7 A23:D25">
    <cfRule type="cellIs" dxfId="3744" priority="13095" stopIfTrue="1" operator="equal">
      <formula>#REF!</formula>
    </cfRule>
  </conditionalFormatting>
  <conditionalFormatting sqref="D83:D127">
    <cfRule type="cellIs" dxfId="3743" priority="13094" stopIfTrue="1" operator="equal">
      <formula>#REF!</formula>
    </cfRule>
  </conditionalFormatting>
  <conditionalFormatting sqref="T101:XFD127">
    <cfRule type="cellIs" dxfId="3742" priority="11500" stopIfTrue="1" operator="equal">
      <formula>#REF!</formula>
    </cfRule>
  </conditionalFormatting>
  <conditionalFormatting sqref="S80:S82">
    <cfRule type="cellIs" dxfId="3741" priority="12579" operator="between">
      <formula>1</formula>
      <formula>5</formula>
    </cfRule>
    <cfRule type="cellIs" dxfId="3740" priority="12580" operator="equal">
      <formula>0</formula>
    </cfRule>
  </conditionalFormatting>
  <conditionalFormatting sqref="S80:S82">
    <cfRule type="cellIs" dxfId="3739" priority="12575" operator="between">
      <formula>1</formula>
      <formula>5</formula>
    </cfRule>
    <cfRule type="cellIs" dxfId="3738" priority="12576" operator="equal">
      <formula>0</formula>
    </cfRule>
  </conditionalFormatting>
  <conditionalFormatting sqref="T101:XFD127">
    <cfRule type="cellIs" dxfId="3737" priority="11493" stopIfTrue="1" operator="equal">
      <formula>#REF!</formula>
    </cfRule>
  </conditionalFormatting>
  <conditionalFormatting sqref="T101:XFD127">
    <cfRule type="cellIs" dxfId="3736" priority="11490" stopIfTrue="1" operator="equal">
      <formula>#REF!</formula>
    </cfRule>
  </conditionalFormatting>
  <conditionalFormatting sqref="Q80 Q82">
    <cfRule type="cellIs" dxfId="3735" priority="12584" operator="equal">
      <formula>"2$U$2"</formula>
    </cfRule>
  </conditionalFormatting>
  <conditionalFormatting sqref="S80:S82">
    <cfRule type="cellIs" dxfId="3734" priority="12552" operator="between">
      <formula>1</formula>
      <formula>5</formula>
    </cfRule>
    <cfRule type="cellIs" dxfId="3733" priority="12553" operator="equal">
      <formula>0</formula>
    </cfRule>
  </conditionalFormatting>
  <conditionalFormatting sqref="A80:D82">
    <cfRule type="cellIs" dxfId="3732" priority="12551" stopIfTrue="1" operator="equal">
      <formula>#REF!</formula>
    </cfRule>
  </conditionalFormatting>
  <conditionalFormatting sqref="B80:B82 T53:XFD58 A53:C58">
    <cfRule type="cellIs" dxfId="3731" priority="12550" stopIfTrue="1" operator="equal">
      <formula>#REF!</formula>
    </cfRule>
  </conditionalFormatting>
  <conditionalFormatting sqref="S80:S82">
    <cfRule type="cellIs" dxfId="3730" priority="12548" operator="between">
      <formula>1</formula>
      <formula>5</formula>
    </cfRule>
    <cfRule type="cellIs" dxfId="3729" priority="12549" operator="equal">
      <formula>0</formula>
    </cfRule>
  </conditionalFormatting>
  <conditionalFormatting sqref="Q80 Q82">
    <cfRule type="cellIs" dxfId="3728" priority="12547" operator="equal">
      <formula>"2$U$2"</formula>
    </cfRule>
  </conditionalFormatting>
  <conditionalFormatting sqref="R81:R82">
    <cfRule type="cellIs" dxfId="3727" priority="12545" operator="equal">
      <formula>"2$U$2"</formula>
    </cfRule>
  </conditionalFormatting>
  <conditionalFormatting sqref="A80:D82">
    <cfRule type="cellIs" dxfId="3726" priority="12561" stopIfTrue="1" operator="equal">
      <formula>#REF!</formula>
    </cfRule>
  </conditionalFormatting>
  <conditionalFormatting sqref="R81:R82">
    <cfRule type="cellIs" dxfId="3725" priority="12562" operator="equal">
      <formula>"2$U$2"</formula>
    </cfRule>
  </conditionalFormatting>
  <conditionalFormatting sqref="S80:S82">
    <cfRule type="cellIs" dxfId="3724" priority="12565" operator="between">
      <formula>1</formula>
      <formula>5</formula>
    </cfRule>
    <cfRule type="cellIs" dxfId="3723" priority="12566" operator="equal">
      <formula>0</formula>
    </cfRule>
  </conditionalFormatting>
  <conditionalFormatting sqref="Q80 Q82">
    <cfRule type="cellIs" dxfId="3722" priority="12564" operator="equal">
      <formula>"2$U$2"</formula>
    </cfRule>
  </conditionalFormatting>
  <conditionalFormatting sqref="S80:S82">
    <cfRule type="cellIs" dxfId="3721" priority="12557" operator="between">
      <formula>1</formula>
      <formula>5</formula>
    </cfRule>
    <cfRule type="cellIs" dxfId="3720" priority="12558" operator="equal">
      <formula>0</formula>
    </cfRule>
  </conditionalFormatting>
  <conditionalFormatting sqref="A80:D82">
    <cfRule type="cellIs" dxfId="3719" priority="12556" stopIfTrue="1" operator="equal">
      <formula>#REF!</formula>
    </cfRule>
  </conditionalFormatting>
  <conditionalFormatting sqref="A80:C82">
    <cfRule type="cellIs" dxfId="3718" priority="12555" stopIfTrue="1" operator="equal">
      <formula>#REF!</formula>
    </cfRule>
  </conditionalFormatting>
  <conditionalFormatting sqref="D80:D82">
    <cfRule type="cellIs" dxfId="3717" priority="12554" stopIfTrue="1" operator="equal">
      <formula>#REF!</formula>
    </cfRule>
  </conditionalFormatting>
  <conditionalFormatting sqref="S80:S82">
    <cfRule type="cellIs" dxfId="3716" priority="12559" operator="between">
      <formula>1</formula>
      <formula>5</formula>
    </cfRule>
    <cfRule type="cellIs" dxfId="3715" priority="12560" operator="equal">
      <formula>0</formula>
    </cfRule>
  </conditionalFormatting>
  <conditionalFormatting sqref="Q80 Q82">
    <cfRule type="cellIs" dxfId="3714" priority="12570" operator="equal">
      <formula>"2$U$2"</formula>
    </cfRule>
  </conditionalFormatting>
  <conditionalFormatting sqref="R81:R82">
    <cfRule type="cellIs" dxfId="3713" priority="12568" operator="equal">
      <formula>"2$U$2"</formula>
    </cfRule>
  </conditionalFormatting>
  <conditionalFormatting sqref="T107:XFD127">
    <cfRule type="cellIs" dxfId="3712" priority="12290" stopIfTrue="1" operator="equal">
      <formula>#REF!</formula>
    </cfRule>
  </conditionalFormatting>
  <conditionalFormatting sqref="S80:S82">
    <cfRule type="cellIs" dxfId="3711" priority="12571" operator="between">
      <formula>1</formula>
      <formula>5</formula>
    </cfRule>
    <cfRule type="cellIs" dxfId="3710" priority="12572" operator="equal">
      <formula>0</formula>
    </cfRule>
  </conditionalFormatting>
  <conditionalFormatting sqref="C80:D82 A80:A82">
    <cfRule type="cellIs" dxfId="3709" priority="12588" stopIfTrue="1" operator="equal">
      <formula>#REF!</formula>
    </cfRule>
  </conditionalFormatting>
  <conditionalFormatting sqref="B80:B82">
    <cfRule type="cellIs" dxfId="3708" priority="12587" stopIfTrue="1" operator="equal">
      <formula>#REF!</formula>
    </cfRule>
  </conditionalFormatting>
  <conditionalFormatting sqref="S80:S82">
    <cfRule type="cellIs" dxfId="3707" priority="12585" operator="between">
      <formula>1</formula>
      <formula>5</formula>
    </cfRule>
    <cfRule type="cellIs" dxfId="3706" priority="12586" operator="equal">
      <formula>0</formula>
    </cfRule>
  </conditionalFormatting>
  <conditionalFormatting sqref="R81:R82">
    <cfRule type="cellIs" dxfId="3705" priority="12582" operator="equal">
      <formula>"2$U$2"</formula>
    </cfRule>
  </conditionalFormatting>
  <conditionalFormatting sqref="C80:D82 A80:A82">
    <cfRule type="cellIs" dxfId="3704" priority="12574" stopIfTrue="1" operator="equal">
      <formula>#REF!</formula>
    </cfRule>
  </conditionalFormatting>
  <conditionalFormatting sqref="B80:B82">
    <cfRule type="cellIs" dxfId="3703" priority="12573" stopIfTrue="1" operator="equal">
      <formula>#REF!</formula>
    </cfRule>
  </conditionalFormatting>
  <conditionalFormatting sqref="A80:D82">
    <cfRule type="cellIs" dxfId="3702" priority="12581" stopIfTrue="1" operator="equal">
      <formula>#REF!</formula>
    </cfRule>
  </conditionalFormatting>
  <conditionalFormatting sqref="A80:C82">
    <cfRule type="cellIs" dxfId="3701" priority="12578" stopIfTrue="1" operator="equal">
      <formula>#REF!</formula>
    </cfRule>
  </conditionalFormatting>
  <conditionalFormatting sqref="D80:D82">
    <cfRule type="cellIs" dxfId="3700" priority="12577" stopIfTrue="1" operator="equal">
      <formula>#REF!</formula>
    </cfRule>
  </conditionalFormatting>
  <conditionalFormatting sqref="A80:D82">
    <cfRule type="cellIs" dxfId="3699" priority="12567" stopIfTrue="1" operator="equal">
      <formula>#REF!</formula>
    </cfRule>
  </conditionalFormatting>
  <conditionalFormatting sqref="T101:XFD127">
    <cfRule type="cellIs" dxfId="3698" priority="11531" stopIfTrue="1" operator="equal">
      <formula>#REF!</formula>
    </cfRule>
  </conditionalFormatting>
  <conditionalFormatting sqref="T101:XFD127">
    <cfRule type="cellIs" dxfId="3697" priority="11528" stopIfTrue="1" operator="equal">
      <formula>#REF!</formula>
    </cfRule>
  </conditionalFormatting>
  <conditionalFormatting sqref="T101:XFD127">
    <cfRule type="cellIs" dxfId="3696" priority="11510" stopIfTrue="1" operator="equal">
      <formula>#REF!</formula>
    </cfRule>
  </conditionalFormatting>
  <conditionalFormatting sqref="T101:XFD127">
    <cfRule type="cellIs" dxfId="3695" priority="11492" stopIfTrue="1" operator="equal">
      <formula>#REF!</formula>
    </cfRule>
  </conditionalFormatting>
  <conditionalFormatting sqref="T101:XFD127">
    <cfRule type="cellIs" dxfId="3694" priority="11517" stopIfTrue="1" operator="equal">
      <formula>#REF!</formula>
    </cfRule>
  </conditionalFormatting>
  <conditionalFormatting sqref="T101:XFD127">
    <cfRule type="cellIs" dxfId="3693" priority="11491" stopIfTrue="1" operator="equal">
      <formula>#REF!</formula>
    </cfRule>
  </conditionalFormatting>
  <conditionalFormatting sqref="T101:XFD127">
    <cfRule type="cellIs" dxfId="3692" priority="11524" stopIfTrue="1" operator="equal">
      <formula>#REF!</formula>
    </cfRule>
  </conditionalFormatting>
  <conditionalFormatting sqref="T101:XFD127">
    <cfRule type="cellIs" dxfId="3691" priority="11521" stopIfTrue="1" operator="equal">
      <formula>#REF!</formula>
    </cfRule>
  </conditionalFormatting>
  <conditionalFormatting sqref="T101:XFD127">
    <cfRule type="cellIs" dxfId="3690" priority="11505" stopIfTrue="1" operator="equal">
      <formula>#REF!</formula>
    </cfRule>
  </conditionalFormatting>
  <conditionalFormatting sqref="T101:XFD127">
    <cfRule type="cellIs" dxfId="3689" priority="11504" stopIfTrue="1" operator="equal">
      <formula>#REF!</formula>
    </cfRule>
  </conditionalFormatting>
  <conditionalFormatting sqref="A101:A127">
    <cfRule type="cellIs" dxfId="3688" priority="11393" stopIfTrue="1" operator="equal">
      <formula>#REF!</formula>
    </cfRule>
  </conditionalFormatting>
  <conditionalFormatting sqref="A101:A127">
    <cfRule type="cellIs" dxfId="3687" priority="11390" stopIfTrue="1" operator="equal">
      <formula>#REF!</formula>
    </cfRule>
  </conditionalFormatting>
  <conditionalFormatting sqref="A101:A127">
    <cfRule type="cellIs" dxfId="3686" priority="11383" stopIfTrue="1" operator="equal">
      <formula>#REF!</formula>
    </cfRule>
  </conditionalFormatting>
  <conditionalFormatting sqref="A101:A127">
    <cfRule type="cellIs" dxfId="3685" priority="11380" stopIfTrue="1" operator="equal">
      <formula>#REF!</formula>
    </cfRule>
  </conditionalFormatting>
  <conditionalFormatting sqref="A101:A127">
    <cfRule type="cellIs" dxfId="3684" priority="11362" stopIfTrue="1" operator="equal">
      <formula>#REF!</formula>
    </cfRule>
  </conditionalFormatting>
  <conditionalFormatting sqref="A101:A127">
    <cfRule type="cellIs" dxfId="3683" priority="11369" stopIfTrue="1" operator="equal">
      <formula>#REF!</formula>
    </cfRule>
  </conditionalFormatting>
  <conditionalFormatting sqref="A101:A127">
    <cfRule type="cellIs" dxfId="3682" priority="11352" stopIfTrue="1" operator="equal">
      <formula>#REF!</formula>
    </cfRule>
  </conditionalFormatting>
  <conditionalFormatting sqref="A101:A127">
    <cfRule type="cellIs" dxfId="3681" priority="11376" stopIfTrue="1" operator="equal">
      <formula>#REF!</formula>
    </cfRule>
  </conditionalFormatting>
  <conditionalFormatting sqref="A101:A127">
    <cfRule type="cellIs" dxfId="3680" priority="11373" stopIfTrue="1" operator="equal">
      <formula>#REF!</formula>
    </cfRule>
  </conditionalFormatting>
  <conditionalFormatting sqref="A101:A127">
    <cfRule type="cellIs" dxfId="3679" priority="11357" stopIfTrue="1" operator="equal">
      <formula>#REF!</formula>
    </cfRule>
  </conditionalFormatting>
  <conditionalFormatting sqref="A101:A127">
    <cfRule type="cellIs" dxfId="3678" priority="11356" stopIfTrue="1" operator="equal">
      <formula>#REF!</formula>
    </cfRule>
  </conditionalFormatting>
  <conditionalFormatting sqref="S101">
    <cfRule type="cellIs" dxfId="3677" priority="10457" operator="between">
      <formula>1</formula>
      <formula>5</formula>
    </cfRule>
    <cfRule type="cellIs" dxfId="3676" priority="10458" operator="equal">
      <formula>0</formula>
    </cfRule>
  </conditionalFormatting>
  <conditionalFormatting sqref="S101">
    <cfRule type="cellIs" dxfId="3675" priority="10459" operator="between">
      <formula>1</formula>
      <formula>5</formula>
    </cfRule>
    <cfRule type="cellIs" dxfId="3674" priority="10460" operator="equal">
      <formula>0</formula>
    </cfRule>
  </conditionalFormatting>
  <conditionalFormatting sqref="S101">
    <cfRule type="cellIs" dxfId="3673" priority="10461" operator="between">
      <formula>1</formula>
      <formula>5</formula>
    </cfRule>
    <cfRule type="cellIs" dxfId="3672" priority="10462" operator="equal">
      <formula>0</formula>
    </cfRule>
  </conditionalFormatting>
  <conditionalFormatting sqref="R113">
    <cfRule type="cellIs" dxfId="3671" priority="11241" operator="equal">
      <formula>"2$U$2"</formula>
    </cfRule>
  </conditionalFormatting>
  <conditionalFormatting sqref="C101:D127">
    <cfRule type="cellIs" dxfId="3670" priority="10470" stopIfTrue="1" operator="equal">
      <formula>#REF!</formula>
    </cfRule>
  </conditionalFormatting>
  <conditionalFormatting sqref="B101:B127">
    <cfRule type="cellIs" dxfId="3669" priority="10469" stopIfTrue="1" operator="equal">
      <formula>#REF!</formula>
    </cfRule>
  </conditionalFormatting>
  <conditionalFormatting sqref="S102:S127">
    <cfRule type="cellIs" dxfId="3668" priority="10467" operator="between">
      <formula>1</formula>
      <formula>5</formula>
    </cfRule>
    <cfRule type="cellIs" dxfId="3667" priority="10468" operator="equal">
      <formula>0</formula>
    </cfRule>
  </conditionalFormatting>
  <conditionalFormatting sqref="Q102:Q112 Q118:Q124 Q126:Q127 Q114:Q115">
    <cfRule type="cellIs" dxfId="3666" priority="10466" operator="equal">
      <formula>"2$U$2"</formula>
    </cfRule>
  </conditionalFormatting>
  <conditionalFormatting sqref="R102:R103 R105:R106 R108:R109 R111:R127">
    <cfRule type="cellIs" dxfId="3665" priority="10464" operator="equal">
      <formula>"2$U$2"</formula>
    </cfRule>
  </conditionalFormatting>
  <conditionalFormatting sqref="R62">
    <cfRule type="cellIs" dxfId="3664" priority="10427" operator="equal">
      <formula>"2$U$2"</formula>
    </cfRule>
  </conditionalFormatting>
  <conditionalFormatting sqref="S59">
    <cfRule type="cellIs" dxfId="3663" priority="10375" operator="between">
      <formula>1</formula>
      <formula>5</formula>
    </cfRule>
    <cfRule type="cellIs" dxfId="3662" priority="10376" operator="equal">
      <formula>0</formula>
    </cfRule>
  </conditionalFormatting>
  <conditionalFormatting sqref="S59">
    <cfRule type="cellIs" dxfId="3661" priority="10373" operator="between">
      <formula>1</formula>
      <formula>5</formula>
    </cfRule>
    <cfRule type="cellIs" dxfId="3660" priority="10374" operator="equal">
      <formula>0</formula>
    </cfRule>
  </conditionalFormatting>
  <conditionalFormatting sqref="S59">
    <cfRule type="cellIs" dxfId="3659" priority="10377" operator="between">
      <formula>1</formula>
      <formula>5</formula>
    </cfRule>
    <cfRule type="cellIs" dxfId="3658" priority="10378" operator="equal">
      <formula>0</formula>
    </cfRule>
  </conditionalFormatting>
  <conditionalFormatting sqref="R59">
    <cfRule type="cellIs" dxfId="3657" priority="10372" operator="equal">
      <formula>"2$U$2"</formula>
    </cfRule>
  </conditionalFormatting>
  <conditionalFormatting sqref="S98:S127">
    <cfRule type="cellIs" dxfId="3656" priority="9432" operator="between">
      <formula>1</formula>
      <formula>5</formula>
    </cfRule>
    <cfRule type="cellIs" dxfId="3655" priority="9433" operator="equal">
      <formula>0</formula>
    </cfRule>
  </conditionalFormatting>
  <conditionalFormatting sqref="R99:R100 R102:R103 R105:R106 R108:R109 R111:R127">
    <cfRule type="cellIs" dxfId="3654" priority="9429" operator="equal">
      <formula>"2$U$2"</formula>
    </cfRule>
  </conditionalFormatting>
  <conditionalFormatting sqref="S98:S127">
    <cfRule type="cellIs" dxfId="3653" priority="9436" operator="between">
      <formula>1</formula>
      <formula>5</formula>
    </cfRule>
    <cfRule type="cellIs" dxfId="3652" priority="9437" operator="equal">
      <formula>0</formula>
    </cfRule>
  </conditionalFormatting>
  <conditionalFormatting sqref="S98:S127">
    <cfRule type="cellIs" dxfId="3651" priority="9440" operator="between">
      <formula>1</formula>
      <formula>5</formula>
    </cfRule>
    <cfRule type="cellIs" dxfId="3650" priority="9441" operator="equal">
      <formula>0</formula>
    </cfRule>
  </conditionalFormatting>
  <conditionalFormatting sqref="R99:R100 R102:R103 R105:R106 R108:R109 R111:R127">
    <cfRule type="cellIs" dxfId="3649" priority="9412" operator="equal">
      <formula>"2$U$2"</formula>
    </cfRule>
  </conditionalFormatting>
  <conditionalFormatting sqref="S98:S127">
    <cfRule type="cellIs" dxfId="3648" priority="9419" operator="between">
      <formula>1</formula>
      <formula>5</formula>
    </cfRule>
    <cfRule type="cellIs" dxfId="3647" priority="9420" operator="equal">
      <formula>0</formula>
    </cfRule>
  </conditionalFormatting>
  <conditionalFormatting sqref="Q98:Q112 Q118:Q124 Q126:Q127 Q114:Q115">
    <cfRule type="cellIs" dxfId="3646" priority="9414" operator="equal">
      <formula>"2$U$2"</formula>
    </cfRule>
  </conditionalFormatting>
  <conditionalFormatting sqref="S98:S127">
    <cfRule type="cellIs" dxfId="3645" priority="9415" operator="between">
      <formula>1</formula>
      <formula>5</formula>
    </cfRule>
    <cfRule type="cellIs" dxfId="3644" priority="9416" operator="equal">
      <formula>0</formula>
    </cfRule>
  </conditionalFormatting>
  <conditionalFormatting sqref="S98:S127">
    <cfRule type="cellIs" dxfId="3643" priority="9424" operator="between">
      <formula>1</formula>
      <formula>5</formula>
    </cfRule>
    <cfRule type="cellIs" dxfId="3642" priority="9425" operator="equal">
      <formula>0</formula>
    </cfRule>
  </conditionalFormatting>
  <conditionalFormatting sqref="D98:D127">
    <cfRule type="cellIs" dxfId="3641" priority="9421" stopIfTrue="1" operator="equal">
      <formula>#REF!</formula>
    </cfRule>
  </conditionalFormatting>
  <conditionalFormatting sqref="S98:S127">
    <cfRule type="cellIs" dxfId="3640" priority="9426" operator="between">
      <formula>1</formula>
      <formula>5</formula>
    </cfRule>
    <cfRule type="cellIs" dxfId="3639" priority="9427" operator="equal">
      <formula>0</formula>
    </cfRule>
  </conditionalFormatting>
  <conditionalFormatting sqref="B98:B127 B20:C28 B2:C7">
    <cfRule type="cellIs" dxfId="3638" priority="9445" stopIfTrue="1" operator="equal">
      <formula>#REF!</formula>
    </cfRule>
  </conditionalFormatting>
  <conditionalFormatting sqref="T98:XFD127 A98:C127">
    <cfRule type="cellIs" dxfId="3637" priority="9439" stopIfTrue="1" operator="equal">
      <formula>#REF!</formula>
    </cfRule>
  </conditionalFormatting>
  <conditionalFormatting sqref="A98:D127 T98:XFD127">
    <cfRule type="cellIs" dxfId="3636" priority="9442" stopIfTrue="1" operator="equal">
      <formula>#REF!</formula>
    </cfRule>
  </conditionalFormatting>
  <conditionalFormatting sqref="D98:D127">
    <cfRule type="cellIs" dxfId="3635" priority="9438" stopIfTrue="1" operator="equal">
      <formula>#REF!</formula>
    </cfRule>
  </conditionalFormatting>
  <conditionalFormatting sqref="S98:S127">
    <cfRule type="cellIs" dxfId="3634" priority="9447" operator="between">
      <formula>1</formula>
      <formula>5</formula>
    </cfRule>
    <cfRule type="cellIs" dxfId="3633" priority="9448" operator="equal">
      <formula>0</formula>
    </cfRule>
  </conditionalFormatting>
  <conditionalFormatting sqref="T98:XFD127 A98:D127">
    <cfRule type="cellIs" dxfId="3632" priority="9449" stopIfTrue="1" operator="equal">
      <formula>#REF!</formula>
    </cfRule>
  </conditionalFormatting>
  <conditionalFormatting sqref="A98:A127 T98:XFD127 C98:D127">
    <cfRule type="cellIs" dxfId="3631" priority="9446" stopIfTrue="1" operator="equal">
      <formula>#REF!</formula>
    </cfRule>
  </conditionalFormatting>
  <conditionalFormatting sqref="A98:D127 T98:XFD127">
    <cfRule type="cellIs" dxfId="3630" priority="9428" stopIfTrue="1" operator="equal">
      <formula>#REF!</formula>
    </cfRule>
  </conditionalFormatting>
  <conditionalFormatting sqref="Q99:Q112 Q118:Q124 Q126:Q127 Q114:Q115">
    <cfRule type="cellIs" dxfId="3629" priority="9431" operator="equal">
      <formula>"2$U$2"</formula>
    </cfRule>
  </conditionalFormatting>
  <conditionalFormatting sqref="C98:D127 A98:A127 T98:XFD127">
    <cfRule type="cellIs" dxfId="3628" priority="9435" stopIfTrue="1" operator="equal">
      <formula>#REF!</formula>
    </cfRule>
  </conditionalFormatting>
  <conditionalFormatting sqref="B98:B127">
    <cfRule type="cellIs" dxfId="3627" priority="9434" stopIfTrue="1" operator="equal">
      <formula>#REF!</formula>
    </cfRule>
  </conditionalFormatting>
  <conditionalFormatting sqref="A98:D127 T98:XFD127">
    <cfRule type="cellIs" dxfId="3626" priority="9418" stopIfTrue="1" operator="equal">
      <formula>#REF!</formula>
    </cfRule>
  </conditionalFormatting>
  <conditionalFormatting sqref="B98:B127">
    <cfRule type="cellIs" dxfId="3625" priority="9417" stopIfTrue="1" operator="equal">
      <formula>#REF!</formula>
    </cfRule>
  </conditionalFormatting>
  <conditionalFormatting sqref="A98:D127 T98:XFD127">
    <cfRule type="cellIs" dxfId="3624" priority="9423" stopIfTrue="1" operator="equal">
      <formula>#REF!</formula>
    </cfRule>
  </conditionalFormatting>
  <conditionalFormatting sqref="T98:XFD127 A98:C127">
    <cfRule type="cellIs" dxfId="3623" priority="9422" stopIfTrue="1" operator="equal">
      <formula>#REF!</formula>
    </cfRule>
  </conditionalFormatting>
  <conditionalFormatting sqref="C107:D127 A107:A127 T108:T127 V107:XFD127">
    <cfRule type="cellIs" dxfId="3622" priority="9411" stopIfTrue="1" operator="equal">
      <formula>#REF!</formula>
    </cfRule>
  </conditionalFormatting>
  <conditionalFormatting sqref="B107:B127">
    <cfRule type="cellIs" dxfId="3621" priority="9410" stopIfTrue="1" operator="equal">
      <formula>#REF!</formula>
    </cfRule>
  </conditionalFormatting>
  <conditionalFormatting sqref="S108:S127">
    <cfRule type="cellIs" dxfId="3620" priority="9408" operator="between">
      <formula>1</formula>
      <formula>5</formula>
    </cfRule>
    <cfRule type="cellIs" dxfId="3619" priority="9409" operator="equal">
      <formula>0</formula>
    </cfRule>
  </conditionalFormatting>
  <conditionalFormatting sqref="Q108:Q112 Q118:Q124 Q126:Q127 Q114:Q115">
    <cfRule type="cellIs" dxfId="3618" priority="9405" operator="equal">
      <formula>"2$U$2"</formula>
    </cfRule>
  </conditionalFormatting>
  <conditionalFormatting sqref="R108:R109 R111:R127">
    <cfRule type="cellIs" dxfId="3617" priority="9403" operator="equal">
      <formula>"2$U$2"</formula>
    </cfRule>
  </conditionalFormatting>
  <conditionalFormatting sqref="S107">
    <cfRule type="cellIs" dxfId="3616" priority="9398" operator="between">
      <formula>1</formula>
      <formula>5</formula>
    </cfRule>
    <cfRule type="cellIs" dxfId="3615" priority="9399" operator="equal">
      <formula>0</formula>
    </cfRule>
  </conditionalFormatting>
  <conditionalFormatting sqref="S107">
    <cfRule type="cellIs" dxfId="3614" priority="9396" operator="between">
      <formula>1</formula>
      <formula>5</formula>
    </cfRule>
    <cfRule type="cellIs" dxfId="3613" priority="9397" operator="equal">
      <formula>0</formula>
    </cfRule>
  </conditionalFormatting>
  <conditionalFormatting sqref="S107">
    <cfRule type="cellIs" dxfId="3612" priority="9400" operator="between">
      <formula>1</formula>
      <formula>5</formula>
    </cfRule>
    <cfRule type="cellIs" dxfId="3611" priority="9401" operator="equal">
      <formula>0</formula>
    </cfRule>
  </conditionalFormatting>
  <conditionalFormatting sqref="R111:R127">
    <cfRule type="cellIs" dxfId="3610" priority="9068" operator="equal">
      <formula>"2$U$2"</formula>
    </cfRule>
  </conditionalFormatting>
  <conditionalFormatting sqref="Q94:Q95 Q118:Q124 Q126:Q127 Q114:Q115 Q97:Q112">
    <cfRule type="cellIs" dxfId="3609" priority="8984" operator="equal">
      <formula>"2$U$2"</formula>
    </cfRule>
  </conditionalFormatting>
  <conditionalFormatting sqref="S92:S127">
    <cfRule type="cellIs" dxfId="3608" priority="8985" operator="between">
      <formula>1</formula>
      <formula>5</formula>
    </cfRule>
    <cfRule type="cellIs" dxfId="3607" priority="8986" operator="equal">
      <formula>0</formula>
    </cfRule>
  </conditionalFormatting>
  <conditionalFormatting sqref="S92:S127">
    <cfRule type="cellIs" dxfId="3606" priority="8989" operator="between">
      <formula>1</formula>
      <formula>5</formula>
    </cfRule>
    <cfRule type="cellIs" dxfId="3605" priority="8990" operator="equal">
      <formula>0</formula>
    </cfRule>
  </conditionalFormatting>
  <conditionalFormatting sqref="Q111:Q112 Q118:Q124 Q126:Q127 Q114:Q115">
    <cfRule type="cellIs" dxfId="3604" priority="9070" operator="equal">
      <formula>"2$U$2"</formula>
    </cfRule>
  </conditionalFormatting>
  <conditionalFormatting sqref="R111:R127">
    <cfRule type="cellIs" dxfId="3603" priority="9051" operator="equal">
      <formula>"2$U$2"</formula>
    </cfRule>
  </conditionalFormatting>
  <conditionalFormatting sqref="Q111:Q112 Q118:Q124 Q126:Q127 Q114:Q115">
    <cfRule type="cellIs" dxfId="3602" priority="9052" operator="equal">
      <formula>"2$U$2"</formula>
    </cfRule>
  </conditionalFormatting>
  <conditionalFormatting sqref="S122:S127">
    <cfRule type="cellIs" dxfId="3601" priority="9048" operator="between">
      <formula>1</formula>
      <formula>5</formula>
    </cfRule>
    <cfRule type="cellIs" dxfId="3600" priority="9049" operator="equal">
      <formula>0</formula>
    </cfRule>
  </conditionalFormatting>
  <conditionalFormatting sqref="A122:D127 T122:XFD127">
    <cfRule type="cellIs" dxfId="3599" priority="9050" stopIfTrue="1" operator="equal">
      <formula>#REF!</formula>
    </cfRule>
  </conditionalFormatting>
  <conditionalFormatting sqref="A122:C127 T122:XFD127">
    <cfRule type="cellIs" dxfId="3598" priority="9047" stopIfTrue="1" operator="equal">
      <formula>#REF!</formula>
    </cfRule>
  </conditionalFormatting>
  <conditionalFormatting sqref="T122:XFD127 A122:D127">
    <cfRule type="cellIs" dxfId="3597" priority="9046" stopIfTrue="1" operator="equal">
      <formula>#REF!</formula>
    </cfRule>
  </conditionalFormatting>
  <conditionalFormatting sqref="B122:B127">
    <cfRule type="cellIs" dxfId="3596" priority="9045" stopIfTrue="1" operator="equal">
      <formula>#REF!</formula>
    </cfRule>
  </conditionalFormatting>
  <conditionalFormatting sqref="A122:D127 T122:XFD127">
    <cfRule type="cellIs" dxfId="3595" priority="9044" stopIfTrue="1" operator="equal">
      <formula>#REF!</formula>
    </cfRule>
  </conditionalFormatting>
  <conditionalFormatting sqref="T122:XFD127">
    <cfRule type="cellIs" dxfId="3594" priority="9039" stopIfTrue="1" operator="equal">
      <formula>#REF!</formula>
    </cfRule>
  </conditionalFormatting>
  <conditionalFormatting sqref="T122:XFD127">
    <cfRule type="cellIs" dxfId="3593" priority="9041" stopIfTrue="1" operator="equal">
      <formula>#REF!</formula>
    </cfRule>
  </conditionalFormatting>
  <conditionalFormatting sqref="T122:XFD127">
    <cfRule type="cellIs" dxfId="3592" priority="9040" stopIfTrue="1" operator="equal">
      <formula>#REF!</formula>
    </cfRule>
  </conditionalFormatting>
  <conditionalFormatting sqref="S122:S127">
    <cfRule type="cellIs" dxfId="3591" priority="9036" operator="between">
      <formula>1</formula>
      <formula>5</formula>
    </cfRule>
    <cfRule type="cellIs" dxfId="3590" priority="9037" operator="equal">
      <formula>0</formula>
    </cfRule>
  </conditionalFormatting>
  <conditionalFormatting sqref="T122:XFD127 A122:D127">
    <cfRule type="cellIs" dxfId="3589" priority="9024" stopIfTrue="1" operator="equal">
      <formula>#REF!</formula>
    </cfRule>
  </conditionalFormatting>
  <conditionalFormatting sqref="R123:R127">
    <cfRule type="cellIs" dxfId="3588" priority="9025" operator="equal">
      <formula>"2$U$2"</formula>
    </cfRule>
  </conditionalFormatting>
  <conditionalFormatting sqref="S122:S127">
    <cfRule type="cellIs" dxfId="3587" priority="9028" operator="between">
      <formula>1</formula>
      <formula>5</formula>
    </cfRule>
    <cfRule type="cellIs" dxfId="3586" priority="9029" operator="equal">
      <formula>0</formula>
    </cfRule>
  </conditionalFormatting>
  <conditionalFormatting sqref="Q123:Q124 Q126:Q127">
    <cfRule type="cellIs" dxfId="3585" priority="9027" operator="equal">
      <formula>"2$U$2"</formula>
    </cfRule>
  </conditionalFormatting>
  <conditionalFormatting sqref="S122:S127">
    <cfRule type="cellIs" dxfId="3584" priority="9032" operator="between">
      <formula>1</formula>
      <formula>5</formula>
    </cfRule>
    <cfRule type="cellIs" dxfId="3583" priority="9033" operator="equal">
      <formula>0</formula>
    </cfRule>
  </conditionalFormatting>
  <conditionalFormatting sqref="C122:D127 A122:A127 T122:XFD127">
    <cfRule type="cellIs" dxfId="3582" priority="9031" stopIfTrue="1" operator="equal">
      <formula>#REF!</formula>
    </cfRule>
  </conditionalFormatting>
  <conditionalFormatting sqref="B122:B127">
    <cfRule type="cellIs" dxfId="3581" priority="9030" stopIfTrue="1" operator="equal">
      <formula>#REF!</formula>
    </cfRule>
  </conditionalFormatting>
  <conditionalFormatting sqref="A122:D127 T122:XFD127">
    <cfRule type="cellIs" dxfId="3580" priority="9038" stopIfTrue="1" operator="equal">
      <formula>#REF!</formula>
    </cfRule>
  </conditionalFormatting>
  <conditionalFormatting sqref="T122:XFD127 A122:C127">
    <cfRule type="cellIs" dxfId="3579" priority="9035" stopIfTrue="1" operator="equal">
      <formula>#REF!</formula>
    </cfRule>
  </conditionalFormatting>
  <conditionalFormatting sqref="D122:D127">
    <cfRule type="cellIs" dxfId="3578" priority="9034" stopIfTrue="1" operator="equal">
      <formula>#REF!</formula>
    </cfRule>
  </conditionalFormatting>
  <conditionalFormatting sqref="A122:A127 C122:D127">
    <cfRule type="cellIs" dxfId="3577" priority="9023" stopIfTrue="1" operator="equal">
      <formula>#REF!</formula>
    </cfRule>
  </conditionalFormatting>
  <conditionalFormatting sqref="A122:A127 C122:C127">
    <cfRule type="cellIs" dxfId="3576" priority="9022" stopIfTrue="1" operator="equal">
      <formula>#REF!</formula>
    </cfRule>
  </conditionalFormatting>
  <conditionalFormatting sqref="D122:D127">
    <cfRule type="cellIs" dxfId="3575" priority="9021" stopIfTrue="1" operator="equal">
      <formula>#REF!</formula>
    </cfRule>
  </conditionalFormatting>
  <conditionalFormatting sqref="C122:D127 A122:A127">
    <cfRule type="cellIs" dxfId="3574" priority="9020" stopIfTrue="1" operator="equal">
      <formula>#REF!</formula>
    </cfRule>
  </conditionalFormatting>
  <conditionalFormatting sqref="B122:B127">
    <cfRule type="cellIs" dxfId="3573" priority="9017" stopIfTrue="1" operator="equal">
      <formula>#REF!</formula>
    </cfRule>
  </conditionalFormatting>
  <conditionalFormatting sqref="B122:B127">
    <cfRule type="cellIs" dxfId="3572" priority="9019" stopIfTrue="1" operator="equal">
      <formula>#REF!</formula>
    </cfRule>
  </conditionalFormatting>
  <conditionalFormatting sqref="B122:B127">
    <cfRule type="cellIs" dxfId="3571" priority="9018" stopIfTrue="1" operator="equal">
      <formula>#REF!</formula>
    </cfRule>
  </conditionalFormatting>
  <conditionalFormatting sqref="S122:S127">
    <cfRule type="cellIs" dxfId="3570" priority="9011" operator="between">
      <formula>1</formula>
      <formula>5</formula>
    </cfRule>
    <cfRule type="cellIs" dxfId="3569" priority="9012" operator="equal">
      <formula>0</formula>
    </cfRule>
  </conditionalFormatting>
  <conditionalFormatting sqref="S122:S127">
    <cfRule type="cellIs" dxfId="3568" priority="9015" operator="between">
      <formula>1</formula>
      <formula>5</formula>
    </cfRule>
    <cfRule type="cellIs" dxfId="3567" priority="9016" operator="equal">
      <formula>0</formula>
    </cfRule>
  </conditionalFormatting>
  <conditionalFormatting sqref="S122:S127">
    <cfRule type="cellIs" dxfId="3566" priority="9013" operator="between">
      <formula>1</formula>
      <formula>5</formula>
    </cfRule>
    <cfRule type="cellIs" dxfId="3565" priority="9014" operator="equal">
      <formula>0</formula>
    </cfRule>
  </conditionalFormatting>
  <conditionalFormatting sqref="R122:R127">
    <cfRule type="cellIs" dxfId="3564" priority="9008" operator="equal">
      <formula>"2$U$2"</formula>
    </cfRule>
  </conditionalFormatting>
  <conditionalFormatting sqref="Q122:Q124 Q126:Q127">
    <cfRule type="cellIs" dxfId="3563" priority="9009" operator="equal">
      <formula>"2$U$2"</formula>
    </cfRule>
  </conditionalFormatting>
  <conditionalFormatting sqref="S92:S127">
    <cfRule type="cellIs" dxfId="3562" priority="9005" operator="between">
      <formula>1</formula>
      <formula>5</formula>
    </cfRule>
    <cfRule type="cellIs" dxfId="3561" priority="9006" operator="equal">
      <formula>0</formula>
    </cfRule>
  </conditionalFormatting>
  <conditionalFormatting sqref="A92:D127 T92:XFD127">
    <cfRule type="cellIs" dxfId="3560" priority="9007" stopIfTrue="1" operator="equal">
      <formula>#REF!</formula>
    </cfRule>
  </conditionalFormatting>
  <conditionalFormatting sqref="A92:C127 T92:XFD127">
    <cfRule type="cellIs" dxfId="3559" priority="9004" stopIfTrue="1" operator="equal">
      <formula>#REF!</formula>
    </cfRule>
  </conditionalFormatting>
  <conditionalFormatting sqref="T92:XFD127 A92:D127">
    <cfRule type="cellIs" dxfId="3558" priority="9003" stopIfTrue="1" operator="equal">
      <formula>#REF!</formula>
    </cfRule>
  </conditionalFormatting>
  <conditionalFormatting sqref="B92:B127">
    <cfRule type="cellIs" dxfId="3557" priority="9002" stopIfTrue="1" operator="equal">
      <formula>#REF!</formula>
    </cfRule>
  </conditionalFormatting>
  <conditionalFormatting sqref="A92:D127 T92:XFD127">
    <cfRule type="cellIs" dxfId="3556" priority="9001" stopIfTrue="1" operator="equal">
      <formula>#REF!</formula>
    </cfRule>
  </conditionalFormatting>
  <conditionalFormatting sqref="T92:XFD127">
    <cfRule type="cellIs" dxfId="3555" priority="8996" stopIfTrue="1" operator="equal">
      <formula>#REF!</formula>
    </cfRule>
  </conditionalFormatting>
  <conditionalFormatting sqref="T92:XFD127">
    <cfRule type="cellIs" dxfId="3554" priority="8998" stopIfTrue="1" operator="equal">
      <formula>#REF!</formula>
    </cfRule>
  </conditionalFormatting>
  <conditionalFormatting sqref="T92:XFD127">
    <cfRule type="cellIs" dxfId="3553" priority="8997" stopIfTrue="1" operator="equal">
      <formula>#REF!</formula>
    </cfRule>
  </conditionalFormatting>
  <conditionalFormatting sqref="S92:S127">
    <cfRule type="cellIs" dxfId="3552" priority="8993" operator="between">
      <formula>1</formula>
      <formula>5</formula>
    </cfRule>
    <cfRule type="cellIs" dxfId="3551" priority="8994" operator="equal">
      <formula>0</formula>
    </cfRule>
  </conditionalFormatting>
  <conditionalFormatting sqref="T92:XFD127 A92:D127">
    <cfRule type="cellIs" dxfId="3550" priority="8981" stopIfTrue="1" operator="equal">
      <formula>#REF!</formula>
    </cfRule>
  </conditionalFormatting>
  <conditionalFormatting sqref="R93:R94 R96:R97 R99:R100 R102:R103 R105:R106 R108:R109 R111:R127">
    <cfRule type="cellIs" dxfId="3549" priority="8982" operator="equal">
      <formula>"2$U$2"</formula>
    </cfRule>
  </conditionalFormatting>
  <conditionalFormatting sqref="C92:D127 A92:A127 T92:XFD127">
    <cfRule type="cellIs" dxfId="3548" priority="8988" stopIfTrue="1" operator="equal">
      <formula>#REF!</formula>
    </cfRule>
  </conditionalFormatting>
  <conditionalFormatting sqref="B92:B127">
    <cfRule type="cellIs" dxfId="3547" priority="8987" stopIfTrue="1" operator="equal">
      <formula>#REF!</formula>
    </cfRule>
  </conditionalFormatting>
  <conditionalFormatting sqref="A92:D127 T92:XFD127">
    <cfRule type="cellIs" dxfId="3546" priority="8995" stopIfTrue="1" operator="equal">
      <formula>#REF!</formula>
    </cfRule>
  </conditionalFormatting>
  <conditionalFormatting sqref="T92:XFD127 A92:C127">
    <cfRule type="cellIs" dxfId="3545" priority="8992" stopIfTrue="1" operator="equal">
      <formula>#REF!</formula>
    </cfRule>
  </conditionalFormatting>
  <conditionalFormatting sqref="D92:D127">
    <cfRule type="cellIs" dxfId="3544" priority="8991" stopIfTrue="1" operator="equal">
      <formula>#REF!</formula>
    </cfRule>
  </conditionalFormatting>
  <conditionalFormatting sqref="A92:A127 C92:D127">
    <cfRule type="cellIs" dxfId="3543" priority="8980" stopIfTrue="1" operator="equal">
      <formula>#REF!</formula>
    </cfRule>
  </conditionalFormatting>
  <conditionalFormatting sqref="A92:A127 C92:C127">
    <cfRule type="cellIs" dxfId="3542" priority="8979" stopIfTrue="1" operator="equal">
      <formula>#REF!</formula>
    </cfRule>
  </conditionalFormatting>
  <conditionalFormatting sqref="D92:D127">
    <cfRule type="cellIs" dxfId="3541" priority="8978" stopIfTrue="1" operator="equal">
      <formula>#REF!</formula>
    </cfRule>
  </conditionalFormatting>
  <conditionalFormatting sqref="C92:D127 A92:A127">
    <cfRule type="cellIs" dxfId="3540" priority="8977" stopIfTrue="1" operator="equal">
      <formula>#REF!</formula>
    </cfRule>
  </conditionalFormatting>
  <conditionalFormatting sqref="B92:B127">
    <cfRule type="cellIs" dxfId="3539" priority="8974" stopIfTrue="1" operator="equal">
      <formula>#REF!</formula>
    </cfRule>
  </conditionalFormatting>
  <conditionalFormatting sqref="B92:B127">
    <cfRule type="cellIs" dxfId="3538" priority="8976" stopIfTrue="1" operator="equal">
      <formula>#REF!</formula>
    </cfRule>
  </conditionalFormatting>
  <conditionalFormatting sqref="B92:B127">
    <cfRule type="cellIs" dxfId="3537" priority="8975" stopIfTrue="1" operator="equal">
      <formula>#REF!</formula>
    </cfRule>
  </conditionalFormatting>
  <conditionalFormatting sqref="S92:S127">
    <cfRule type="cellIs" dxfId="3536" priority="8968" operator="between">
      <formula>1</formula>
      <formula>5</formula>
    </cfRule>
    <cfRule type="cellIs" dxfId="3535" priority="8969" operator="equal">
      <formula>0</formula>
    </cfRule>
  </conditionalFormatting>
  <conditionalFormatting sqref="S92:S127">
    <cfRule type="cellIs" dxfId="3534" priority="8972" operator="between">
      <formula>1</formula>
      <formula>5</formula>
    </cfRule>
    <cfRule type="cellIs" dxfId="3533" priority="8973" operator="equal">
      <formula>0</formula>
    </cfRule>
  </conditionalFormatting>
  <conditionalFormatting sqref="S92:S127">
    <cfRule type="cellIs" dxfId="3532" priority="8970" operator="between">
      <formula>1</formula>
      <formula>5</formula>
    </cfRule>
    <cfRule type="cellIs" dxfId="3531" priority="8971" operator="equal">
      <formula>0</formula>
    </cfRule>
  </conditionalFormatting>
  <conditionalFormatting sqref="R93:R94 R96:R97 R99:R100 R102:R103 R105:R106 R108:R109 R111:R127">
    <cfRule type="cellIs" dxfId="3530" priority="8965" operator="equal">
      <formula>"2$U$2"</formula>
    </cfRule>
  </conditionalFormatting>
  <conditionalFormatting sqref="Q92 Q118:Q124 Q94:Q95 Q126:Q127 Q114:Q115 Q97:Q112">
    <cfRule type="cellIs" dxfId="3529" priority="8966" operator="equal">
      <formula>"2$U$2"</formula>
    </cfRule>
  </conditionalFormatting>
  <conditionalFormatting sqref="C110:D127 A110:A127 T111:T127 V110:XFD127">
    <cfRule type="cellIs" dxfId="3528" priority="8964" stopIfTrue="1" operator="equal">
      <formula>#REF!</formula>
    </cfRule>
  </conditionalFormatting>
  <conditionalFormatting sqref="B110:B127">
    <cfRule type="cellIs" dxfId="3527" priority="8963" stopIfTrue="1" operator="equal">
      <formula>#REF!</formula>
    </cfRule>
  </conditionalFormatting>
  <conditionalFormatting sqref="S111:S127">
    <cfRule type="cellIs" dxfId="3526" priority="8961" operator="between">
      <formula>1</formula>
      <formula>5</formula>
    </cfRule>
    <cfRule type="cellIs" dxfId="3525" priority="8962" operator="equal">
      <formula>0</formula>
    </cfRule>
  </conditionalFormatting>
  <conditionalFormatting sqref="Q111:Q112 Q118:Q124 Q126:Q127 Q114:Q115">
    <cfRule type="cellIs" dxfId="3524" priority="8958" operator="equal">
      <formula>"2$U$2"</formula>
    </cfRule>
  </conditionalFormatting>
  <conditionalFormatting sqref="R111:R127">
    <cfRule type="cellIs" dxfId="3523" priority="8956" operator="equal">
      <formula>"2$U$2"</formula>
    </cfRule>
  </conditionalFormatting>
  <conditionalFormatting sqref="S110">
    <cfRule type="cellIs" dxfId="3522" priority="8951" operator="between">
      <formula>1</formula>
      <formula>5</formula>
    </cfRule>
    <cfRule type="cellIs" dxfId="3521" priority="8952" operator="equal">
      <formula>0</formula>
    </cfRule>
  </conditionalFormatting>
  <conditionalFormatting sqref="S110">
    <cfRule type="cellIs" dxfId="3520" priority="8949" operator="between">
      <formula>1</formula>
      <formula>5</formula>
    </cfRule>
    <cfRule type="cellIs" dxfId="3519" priority="8950" operator="equal">
      <formula>0</formula>
    </cfRule>
  </conditionalFormatting>
  <conditionalFormatting sqref="S110">
    <cfRule type="cellIs" dxfId="3518" priority="8953" operator="between">
      <formula>1</formula>
      <formula>5</formula>
    </cfRule>
    <cfRule type="cellIs" dxfId="3517" priority="8954" operator="equal">
      <formula>0</formula>
    </cfRule>
  </conditionalFormatting>
  <conditionalFormatting sqref="S110:S127">
    <cfRule type="cellIs" dxfId="3516" priority="8945" operator="between">
      <formula>1</formula>
      <formula>5</formula>
    </cfRule>
    <cfRule type="cellIs" dxfId="3515" priority="8946" operator="equal">
      <formula>0</formula>
    </cfRule>
  </conditionalFormatting>
  <conditionalFormatting sqref="T110:XFD127 A110:D127">
    <cfRule type="cellIs" dxfId="3514" priority="8947" stopIfTrue="1" operator="equal">
      <formula>#REF!</formula>
    </cfRule>
  </conditionalFormatting>
  <conditionalFormatting sqref="T110:XFD127 A110:C127">
    <cfRule type="cellIs" dxfId="3513" priority="8944" stopIfTrue="1" operator="equal">
      <formula>#REF!</formula>
    </cfRule>
  </conditionalFormatting>
  <conditionalFormatting sqref="A110:D127 T110:XFD127">
    <cfRule type="cellIs" dxfId="3512" priority="8943" stopIfTrue="1" operator="equal">
      <formula>#REF!</formula>
    </cfRule>
  </conditionalFormatting>
  <conditionalFormatting sqref="B110:B127">
    <cfRule type="cellIs" dxfId="3511" priority="8942" stopIfTrue="1" operator="equal">
      <formula>#REF!</formula>
    </cfRule>
  </conditionalFormatting>
  <conditionalFormatting sqref="T110:XFD127 A110:D127">
    <cfRule type="cellIs" dxfId="3510" priority="8941" stopIfTrue="1" operator="equal">
      <formula>#REF!</formula>
    </cfRule>
  </conditionalFormatting>
  <conditionalFormatting sqref="T110:XFD127">
    <cfRule type="cellIs" dxfId="3509" priority="8936" stopIfTrue="1" operator="equal">
      <formula>#REF!</formula>
    </cfRule>
  </conditionalFormatting>
  <conditionalFormatting sqref="T110:XFD127">
    <cfRule type="cellIs" dxfId="3508" priority="8938" stopIfTrue="1" operator="equal">
      <formula>#REF!</formula>
    </cfRule>
  </conditionalFormatting>
  <conditionalFormatting sqref="T110:XFD127">
    <cfRule type="cellIs" dxfId="3507" priority="8937" stopIfTrue="1" operator="equal">
      <formula>#REF!</formula>
    </cfRule>
  </conditionalFormatting>
  <conditionalFormatting sqref="S110:S127">
    <cfRule type="cellIs" dxfId="3506" priority="8933" operator="between">
      <formula>1</formula>
      <formula>5</formula>
    </cfRule>
    <cfRule type="cellIs" dxfId="3505" priority="8934" operator="equal">
      <formula>0</formula>
    </cfRule>
  </conditionalFormatting>
  <conditionalFormatting sqref="A110:D127 T110:XFD127">
    <cfRule type="cellIs" dxfId="3504" priority="8921" stopIfTrue="1" operator="equal">
      <formula>#REF!</formula>
    </cfRule>
  </conditionalFormatting>
  <conditionalFormatting sqref="R111:R127">
    <cfRule type="cellIs" dxfId="3503" priority="8922" operator="equal">
      <formula>"2$U$2"</formula>
    </cfRule>
  </conditionalFormatting>
  <conditionalFormatting sqref="S110:S127">
    <cfRule type="cellIs" dxfId="3502" priority="8925" operator="between">
      <formula>1</formula>
      <formula>5</formula>
    </cfRule>
    <cfRule type="cellIs" dxfId="3501" priority="8926" operator="equal">
      <formula>0</formula>
    </cfRule>
  </conditionalFormatting>
  <conditionalFormatting sqref="Q111:Q112 Q118:Q124 Q126:Q127 Q114:Q115">
    <cfRule type="cellIs" dxfId="3500" priority="8924" operator="equal">
      <formula>"2$U$2"</formula>
    </cfRule>
  </conditionalFormatting>
  <conditionalFormatting sqref="S110:S127">
    <cfRule type="cellIs" dxfId="3499" priority="8929" operator="between">
      <formula>1</formula>
      <formula>5</formula>
    </cfRule>
    <cfRule type="cellIs" dxfId="3498" priority="8930" operator="equal">
      <formula>0</formula>
    </cfRule>
  </conditionalFormatting>
  <conditionalFormatting sqref="T110:XFD127 A110:A127 C110:D127">
    <cfRule type="cellIs" dxfId="3497" priority="8928" stopIfTrue="1" operator="equal">
      <formula>#REF!</formula>
    </cfRule>
  </conditionalFormatting>
  <conditionalFormatting sqref="B110:B127">
    <cfRule type="cellIs" dxfId="3496" priority="8927" stopIfTrue="1" operator="equal">
      <formula>#REF!</formula>
    </cfRule>
  </conditionalFormatting>
  <conditionalFormatting sqref="T110:XFD127 A110:D127">
    <cfRule type="cellIs" dxfId="3495" priority="8935" stopIfTrue="1" operator="equal">
      <formula>#REF!</formula>
    </cfRule>
  </conditionalFormatting>
  <conditionalFormatting sqref="A110:C127 T110:XFD127">
    <cfRule type="cellIs" dxfId="3494" priority="8932" stopIfTrue="1" operator="equal">
      <formula>#REF!</formula>
    </cfRule>
  </conditionalFormatting>
  <conditionalFormatting sqref="D110:D127">
    <cfRule type="cellIs" dxfId="3493" priority="8931" stopIfTrue="1" operator="equal">
      <formula>#REF!</formula>
    </cfRule>
  </conditionalFormatting>
  <conditionalFormatting sqref="C110:D127 A110:A127">
    <cfRule type="cellIs" dxfId="3492" priority="8920" stopIfTrue="1" operator="equal">
      <formula>#REF!</formula>
    </cfRule>
  </conditionalFormatting>
  <conditionalFormatting sqref="C110:C127 A110:A127">
    <cfRule type="cellIs" dxfId="3491" priority="8919" stopIfTrue="1" operator="equal">
      <formula>#REF!</formula>
    </cfRule>
  </conditionalFormatting>
  <conditionalFormatting sqref="D110:D127">
    <cfRule type="cellIs" dxfId="3490" priority="8918" stopIfTrue="1" operator="equal">
      <formula>#REF!</formula>
    </cfRule>
  </conditionalFormatting>
  <conditionalFormatting sqref="A110:A127 C110:D127">
    <cfRule type="cellIs" dxfId="3489" priority="8917" stopIfTrue="1" operator="equal">
      <formula>#REF!</formula>
    </cfRule>
  </conditionalFormatting>
  <conditionalFormatting sqref="B110:B127">
    <cfRule type="cellIs" dxfId="3488" priority="8914" stopIfTrue="1" operator="equal">
      <formula>#REF!</formula>
    </cfRule>
  </conditionalFormatting>
  <conditionalFormatting sqref="B110:B127">
    <cfRule type="cellIs" dxfId="3487" priority="8916" stopIfTrue="1" operator="equal">
      <formula>#REF!</formula>
    </cfRule>
  </conditionalFormatting>
  <conditionalFormatting sqref="B110:B127">
    <cfRule type="cellIs" dxfId="3486" priority="8915" stopIfTrue="1" operator="equal">
      <formula>#REF!</formula>
    </cfRule>
  </conditionalFormatting>
  <conditionalFormatting sqref="S110:S127">
    <cfRule type="cellIs" dxfId="3485" priority="8908" operator="between">
      <formula>1</formula>
      <formula>5</formula>
    </cfRule>
    <cfRule type="cellIs" dxfId="3484" priority="8909" operator="equal">
      <formula>0</formula>
    </cfRule>
  </conditionalFormatting>
  <conditionalFormatting sqref="S110:S127">
    <cfRule type="cellIs" dxfId="3483" priority="8912" operator="between">
      <formula>1</formula>
      <formula>5</formula>
    </cfRule>
    <cfRule type="cellIs" dxfId="3482" priority="8913" operator="equal">
      <formula>0</formula>
    </cfRule>
  </conditionalFormatting>
  <conditionalFormatting sqref="S110:S127">
    <cfRule type="cellIs" dxfId="3481" priority="8910" operator="between">
      <formula>1</formula>
      <formula>5</formula>
    </cfRule>
    <cfRule type="cellIs" dxfId="3480" priority="8911" operator="equal">
      <formula>0</formula>
    </cfRule>
  </conditionalFormatting>
  <conditionalFormatting sqref="R111:R127">
    <cfRule type="cellIs" dxfId="3479" priority="8905" operator="equal">
      <formula>"2$U$2"</formula>
    </cfRule>
  </conditionalFormatting>
  <conditionalFormatting sqref="Q111:Q112 Q118:Q124 Q126:Q127 Q114:Q115">
    <cfRule type="cellIs" dxfId="3478" priority="8906" operator="equal">
      <formula>"2$U$2"</formula>
    </cfRule>
  </conditionalFormatting>
  <conditionalFormatting sqref="S50">
    <cfRule type="cellIs" dxfId="3477" priority="8126" operator="between">
      <formula>1</formula>
      <formula>5</formula>
    </cfRule>
    <cfRule type="cellIs" dxfId="3476" priority="8127" operator="equal">
      <formula>0</formula>
    </cfRule>
  </conditionalFormatting>
  <conditionalFormatting sqref="S50">
    <cfRule type="cellIs" dxfId="3475" priority="8130" operator="between">
      <formula>1</formula>
      <formula>5</formula>
    </cfRule>
    <cfRule type="cellIs" dxfId="3474" priority="8131" operator="equal">
      <formula>0</formula>
    </cfRule>
  </conditionalFormatting>
  <conditionalFormatting sqref="R50">
    <cfRule type="cellIs" dxfId="3473" priority="8125" operator="equal">
      <formula>"2$U$2"</formula>
    </cfRule>
  </conditionalFormatting>
  <conditionalFormatting sqref="S50">
    <cfRule type="cellIs" dxfId="3472" priority="8128" operator="between">
      <formula>1</formula>
      <formula>5</formula>
    </cfRule>
    <cfRule type="cellIs" dxfId="3471" priority="8129" operator="equal">
      <formula>0</formula>
    </cfRule>
  </conditionalFormatting>
  <conditionalFormatting sqref="Q119:R121">
    <cfRule type="cellIs" dxfId="3470" priority="7890" operator="equal">
      <formula>"2$U$2"</formula>
    </cfRule>
  </conditionalFormatting>
  <conditionalFormatting sqref="S119:S121">
    <cfRule type="cellIs" dxfId="3469" priority="7887" operator="between">
      <formula>1</formula>
      <formula>5</formula>
    </cfRule>
    <cfRule type="cellIs" dxfId="3468" priority="7888" operator="equal">
      <formula>0</formula>
    </cfRule>
  </conditionalFormatting>
  <conditionalFormatting sqref="A119:D121 T119:XFD121">
    <cfRule type="cellIs" dxfId="3467" priority="7889" stopIfTrue="1" operator="equal">
      <formula>#REF!</formula>
    </cfRule>
  </conditionalFormatting>
  <conditionalFormatting sqref="A119:C121 T119:XFD121">
    <cfRule type="cellIs" dxfId="3466" priority="7886" stopIfTrue="1" operator="equal">
      <formula>#REF!</formula>
    </cfRule>
  </conditionalFormatting>
  <conditionalFormatting sqref="T119:XFD121 A119:D121">
    <cfRule type="cellIs" dxfId="3465" priority="7885" stopIfTrue="1" operator="equal">
      <formula>#REF!</formula>
    </cfRule>
  </conditionalFormatting>
  <conditionalFormatting sqref="B119:B121">
    <cfRule type="cellIs" dxfId="3464" priority="7884" stopIfTrue="1" operator="equal">
      <formula>#REF!</formula>
    </cfRule>
  </conditionalFormatting>
  <conditionalFormatting sqref="A119:D121 T119:XFD121">
    <cfRule type="cellIs" dxfId="3463" priority="7883" stopIfTrue="1" operator="equal">
      <formula>#REF!</formula>
    </cfRule>
  </conditionalFormatting>
  <conditionalFormatting sqref="T119:XFD121">
    <cfRule type="cellIs" dxfId="3462" priority="7879" stopIfTrue="1" operator="equal">
      <formula>#REF!</formula>
    </cfRule>
  </conditionalFormatting>
  <conditionalFormatting sqref="T119:XFD121">
    <cfRule type="cellIs" dxfId="3461" priority="7881" stopIfTrue="1" operator="equal">
      <formula>#REF!</formula>
    </cfRule>
  </conditionalFormatting>
  <conditionalFormatting sqref="T119:XFD121">
    <cfRule type="cellIs" dxfId="3460" priority="7880" stopIfTrue="1" operator="equal">
      <formula>#REF!</formula>
    </cfRule>
  </conditionalFormatting>
  <conditionalFormatting sqref="S119:S121">
    <cfRule type="cellIs" dxfId="3459" priority="7876" operator="between">
      <formula>1</formula>
      <formula>5</formula>
    </cfRule>
    <cfRule type="cellIs" dxfId="3458" priority="7877" operator="equal">
      <formula>0</formula>
    </cfRule>
  </conditionalFormatting>
  <conditionalFormatting sqref="T119:XFD121 A119:D121">
    <cfRule type="cellIs" dxfId="3457" priority="7864" stopIfTrue="1" operator="equal">
      <formula>#REF!</formula>
    </cfRule>
  </conditionalFormatting>
  <conditionalFormatting sqref="R119:R121">
    <cfRule type="cellIs" dxfId="3456" priority="7865" operator="equal">
      <formula>"2$U$2"</formula>
    </cfRule>
  </conditionalFormatting>
  <conditionalFormatting sqref="S119:S121">
    <cfRule type="cellIs" dxfId="3455" priority="7868" operator="between">
      <formula>1</formula>
      <formula>5</formula>
    </cfRule>
    <cfRule type="cellIs" dxfId="3454" priority="7869" operator="equal">
      <formula>0</formula>
    </cfRule>
  </conditionalFormatting>
  <conditionalFormatting sqref="Q119:Q121">
    <cfRule type="cellIs" dxfId="3453" priority="7867" operator="equal">
      <formula>"2$U$2"</formula>
    </cfRule>
  </conditionalFormatting>
  <conditionalFormatting sqref="S119:S121">
    <cfRule type="cellIs" dxfId="3452" priority="7872" operator="between">
      <formula>1</formula>
      <formula>5</formula>
    </cfRule>
    <cfRule type="cellIs" dxfId="3451" priority="7873" operator="equal">
      <formula>0</formula>
    </cfRule>
  </conditionalFormatting>
  <conditionalFormatting sqref="C119:D121 A119:A121 T119:XFD121">
    <cfRule type="cellIs" dxfId="3450" priority="7871" stopIfTrue="1" operator="equal">
      <formula>#REF!</formula>
    </cfRule>
  </conditionalFormatting>
  <conditionalFormatting sqref="B119:B121">
    <cfRule type="cellIs" dxfId="3449" priority="7870" stopIfTrue="1" operator="equal">
      <formula>#REF!</formula>
    </cfRule>
  </conditionalFormatting>
  <conditionalFormatting sqref="A119:D121 T119:XFD121">
    <cfRule type="cellIs" dxfId="3448" priority="7878" stopIfTrue="1" operator="equal">
      <formula>#REF!</formula>
    </cfRule>
  </conditionalFormatting>
  <conditionalFormatting sqref="T119:XFD121 A119:C121">
    <cfRule type="cellIs" dxfId="3447" priority="7875" stopIfTrue="1" operator="equal">
      <formula>#REF!</formula>
    </cfRule>
  </conditionalFormatting>
  <conditionalFormatting sqref="D119:D121">
    <cfRule type="cellIs" dxfId="3446" priority="7874" stopIfTrue="1" operator="equal">
      <formula>#REF!</formula>
    </cfRule>
  </conditionalFormatting>
  <conditionalFormatting sqref="A119:A121 C119:D121">
    <cfRule type="cellIs" dxfId="3445" priority="7863" stopIfTrue="1" operator="equal">
      <formula>#REF!</formula>
    </cfRule>
  </conditionalFormatting>
  <conditionalFormatting sqref="A119:A121 C119:C121">
    <cfRule type="cellIs" dxfId="3444" priority="7862" stopIfTrue="1" operator="equal">
      <formula>#REF!</formula>
    </cfRule>
  </conditionalFormatting>
  <conditionalFormatting sqref="D119:D121">
    <cfRule type="cellIs" dxfId="3443" priority="7861" stopIfTrue="1" operator="equal">
      <formula>#REF!</formula>
    </cfRule>
  </conditionalFormatting>
  <conditionalFormatting sqref="C119:D121 A119:A121">
    <cfRule type="cellIs" dxfId="3442" priority="7860" stopIfTrue="1" operator="equal">
      <formula>#REF!</formula>
    </cfRule>
  </conditionalFormatting>
  <conditionalFormatting sqref="B119:B121">
    <cfRule type="cellIs" dxfId="3441" priority="7857" stopIfTrue="1" operator="equal">
      <formula>#REF!</formula>
    </cfRule>
  </conditionalFormatting>
  <conditionalFormatting sqref="B119:B121">
    <cfRule type="cellIs" dxfId="3440" priority="7859" stopIfTrue="1" operator="equal">
      <formula>#REF!</formula>
    </cfRule>
  </conditionalFormatting>
  <conditionalFormatting sqref="B119:B121">
    <cfRule type="cellIs" dxfId="3439" priority="7858" stopIfTrue="1" operator="equal">
      <formula>#REF!</formula>
    </cfRule>
  </conditionalFormatting>
  <conditionalFormatting sqref="S119:S121">
    <cfRule type="cellIs" dxfId="3438" priority="7851" operator="between">
      <formula>1</formula>
      <formula>5</formula>
    </cfRule>
    <cfRule type="cellIs" dxfId="3437" priority="7852" operator="equal">
      <formula>0</formula>
    </cfRule>
  </conditionalFormatting>
  <conditionalFormatting sqref="S119:S121">
    <cfRule type="cellIs" dxfId="3436" priority="7855" operator="between">
      <formula>1</formula>
      <formula>5</formula>
    </cfRule>
    <cfRule type="cellIs" dxfId="3435" priority="7856" operator="equal">
      <formula>0</formula>
    </cfRule>
  </conditionalFormatting>
  <conditionalFormatting sqref="S119:S121">
    <cfRule type="cellIs" dxfId="3434" priority="7853" operator="between">
      <formula>1</formula>
      <formula>5</formula>
    </cfRule>
    <cfRule type="cellIs" dxfId="3433" priority="7854" operator="equal">
      <formula>0</formula>
    </cfRule>
  </conditionalFormatting>
  <conditionalFormatting sqref="R119:R121">
    <cfRule type="cellIs" dxfId="3432" priority="7848" operator="equal">
      <formula>"2$U$2"</formula>
    </cfRule>
  </conditionalFormatting>
  <conditionalFormatting sqref="Q119:Q121">
    <cfRule type="cellIs" dxfId="3431" priority="7849" operator="equal">
      <formula>"2$U$2"</formula>
    </cfRule>
  </conditionalFormatting>
  <conditionalFormatting sqref="R120:R121">
    <cfRule type="cellIs" dxfId="3430" priority="7800" operator="equal">
      <formula>"2$U$2"</formula>
    </cfRule>
  </conditionalFormatting>
  <conditionalFormatting sqref="Q119:Q121">
    <cfRule type="cellIs" dxfId="3429" priority="7802" operator="equal">
      <formula>"2$U$2"</formula>
    </cfRule>
  </conditionalFormatting>
  <conditionalFormatting sqref="R119">
    <cfRule type="cellIs" dxfId="3428" priority="7785" operator="equal">
      <formula>"2$U$2"</formula>
    </cfRule>
  </conditionalFormatting>
  <conditionalFormatting sqref="S119:S121">
    <cfRule type="cellIs" dxfId="3427" priority="7803" operator="between">
      <formula>1</formula>
      <formula>5</formula>
    </cfRule>
    <cfRule type="cellIs" dxfId="3426" priority="7804" operator="equal">
      <formula>0</formula>
    </cfRule>
  </conditionalFormatting>
  <conditionalFormatting sqref="B119:C121">
    <cfRule type="cellIs" dxfId="3425" priority="7796" stopIfTrue="1" operator="equal">
      <formula>#REF!</formula>
    </cfRule>
  </conditionalFormatting>
  <conditionalFormatting sqref="D119:D121">
    <cfRule type="cellIs" dxfId="3424" priority="7795" stopIfTrue="1" operator="equal">
      <formula>#REF!</formula>
    </cfRule>
  </conditionalFormatting>
  <conditionalFormatting sqref="R120:R121">
    <cfRule type="cellIs" dxfId="3423" priority="7786" operator="equal">
      <formula>"2$U$2"</formula>
    </cfRule>
  </conditionalFormatting>
  <conditionalFormatting sqref="S119:S121">
    <cfRule type="cellIs" dxfId="3422" priority="7846" operator="between">
      <formula>1</formula>
      <formula>5</formula>
    </cfRule>
    <cfRule type="cellIs" dxfId="3421" priority="7847" operator="equal">
      <formula>0</formula>
    </cfRule>
  </conditionalFormatting>
  <conditionalFormatting sqref="D119:D121">
    <cfRule type="cellIs" dxfId="3420" priority="7845" stopIfTrue="1" operator="equal">
      <formula>#REF!</formula>
    </cfRule>
  </conditionalFormatting>
  <conditionalFormatting sqref="B119:B121">
    <cfRule type="cellIs" dxfId="3419" priority="7844" stopIfTrue="1" operator="equal">
      <formula>#REF!</formula>
    </cfRule>
  </conditionalFormatting>
  <conditionalFormatting sqref="T119:XFD121 C119:D121 A119:A121">
    <cfRule type="cellIs" dxfId="3418" priority="7840" stopIfTrue="1" operator="equal">
      <formula>#REF!</formula>
    </cfRule>
  </conditionalFormatting>
  <conditionalFormatting sqref="T119:XFD121 A119:D121">
    <cfRule type="cellIs" dxfId="3417" priority="7842" stopIfTrue="1" operator="equal">
      <formula>#REF!</formula>
    </cfRule>
  </conditionalFormatting>
  <conditionalFormatting sqref="T119:XFD121 A119:C121">
    <cfRule type="cellIs" dxfId="3416" priority="7841" stopIfTrue="1" operator="equal">
      <formula>#REF!</formula>
    </cfRule>
  </conditionalFormatting>
  <conditionalFormatting sqref="S119:S121">
    <cfRule type="cellIs" dxfId="3415" priority="7810" operator="between">
      <formula>1</formula>
      <formula>5</formula>
    </cfRule>
    <cfRule type="cellIs" dxfId="3414" priority="7811" operator="equal">
      <formula>0</formula>
    </cfRule>
  </conditionalFormatting>
  <conditionalFormatting sqref="Q119:Q121">
    <cfRule type="cellIs" dxfId="3413" priority="7815" operator="equal">
      <formula>"2$U$2"</formula>
    </cfRule>
  </conditionalFormatting>
  <conditionalFormatting sqref="C119:D121">
    <cfRule type="cellIs" dxfId="3412" priority="7819" stopIfTrue="1" operator="equal">
      <formula>#REF!</formula>
    </cfRule>
  </conditionalFormatting>
  <conditionalFormatting sqref="B119:B121">
    <cfRule type="cellIs" dxfId="3411" priority="7818" stopIfTrue="1" operator="equal">
      <formula>#REF!</formula>
    </cfRule>
  </conditionalFormatting>
  <conditionalFormatting sqref="S119:S121">
    <cfRule type="cellIs" dxfId="3410" priority="7816" operator="between">
      <formula>1</formula>
      <formula>5</formula>
    </cfRule>
    <cfRule type="cellIs" dxfId="3409" priority="7817" operator="equal">
      <formula>0</formula>
    </cfRule>
  </conditionalFormatting>
  <conditionalFormatting sqref="B119:D121 T20:XFD28 T2:XFD7 A20:D28 A2:D7">
    <cfRule type="cellIs" dxfId="3408" priority="7812" stopIfTrue="1" operator="equal">
      <formula>#REF!</formula>
    </cfRule>
  </conditionalFormatting>
  <conditionalFormatting sqref="R120:R121">
    <cfRule type="cellIs" dxfId="3407" priority="7813" operator="equal">
      <formula>"2$U$2"</formula>
    </cfRule>
  </conditionalFormatting>
  <conditionalFormatting sqref="T119:XFD121 A119:A121">
    <cfRule type="cellIs" dxfId="3406" priority="7839" stopIfTrue="1" operator="equal">
      <formula>#REF!</formula>
    </cfRule>
  </conditionalFormatting>
  <conditionalFormatting sqref="A119:A121 T119:XFD121">
    <cfRule type="cellIs" dxfId="3405" priority="7838" stopIfTrue="1" operator="equal">
      <formula>#REF!</formula>
    </cfRule>
  </conditionalFormatting>
  <conditionalFormatting sqref="A119:A121 T119:XFD121">
    <cfRule type="cellIs" dxfId="3404" priority="7837" stopIfTrue="1" operator="equal">
      <formula>#REF!</formula>
    </cfRule>
  </conditionalFormatting>
  <conditionalFormatting sqref="A119:A121 T119:XFD121">
    <cfRule type="cellIs" dxfId="3403" priority="7834" stopIfTrue="1" operator="equal">
      <formula>#REF!</formula>
    </cfRule>
  </conditionalFormatting>
  <conditionalFormatting sqref="A119:A121 T119:XFD121">
    <cfRule type="cellIs" dxfId="3402" priority="7836" stopIfTrue="1" operator="equal">
      <formula>#REF!</formula>
    </cfRule>
  </conditionalFormatting>
  <conditionalFormatting sqref="T119:XFD121 A119:A121">
    <cfRule type="cellIs" dxfId="3401" priority="7835" stopIfTrue="1" operator="equal">
      <formula>#REF!</formula>
    </cfRule>
  </conditionalFormatting>
  <conditionalFormatting sqref="S119:S121">
    <cfRule type="cellIs" dxfId="3400" priority="7830" operator="between">
      <formula>1</formula>
      <formula>5</formula>
    </cfRule>
    <cfRule type="cellIs" dxfId="3399" priority="7831" operator="equal">
      <formula>0</formula>
    </cfRule>
  </conditionalFormatting>
  <conditionalFormatting sqref="Q119:Q121">
    <cfRule type="cellIs" dxfId="3398" priority="7829" operator="equal">
      <formula>"2$U$2"</formula>
    </cfRule>
  </conditionalFormatting>
  <conditionalFormatting sqref="C119:D121">
    <cfRule type="cellIs" dxfId="3397" priority="7833" stopIfTrue="1" operator="equal">
      <formula>#REF!</formula>
    </cfRule>
  </conditionalFormatting>
  <conditionalFormatting sqref="B119:B121">
    <cfRule type="cellIs" dxfId="3396" priority="7832" stopIfTrue="1" operator="equal">
      <formula>#REF!</formula>
    </cfRule>
  </conditionalFormatting>
  <conditionalFormatting sqref="R120:R121">
    <cfRule type="cellIs" dxfId="3395" priority="7827" operator="equal">
      <formula>"2$U$2"</formula>
    </cfRule>
  </conditionalFormatting>
  <conditionalFormatting sqref="S119:S121">
    <cfRule type="cellIs" dxfId="3394" priority="7824" operator="between">
      <formula>1</formula>
      <formula>5</formula>
    </cfRule>
    <cfRule type="cellIs" dxfId="3393" priority="7825" operator="equal">
      <formula>0</formula>
    </cfRule>
  </conditionalFormatting>
  <conditionalFormatting sqref="B119:D121">
    <cfRule type="cellIs" dxfId="3392" priority="7826" stopIfTrue="1" operator="equal">
      <formula>#REF!</formula>
    </cfRule>
  </conditionalFormatting>
  <conditionalFormatting sqref="S119:S121">
    <cfRule type="cellIs" dxfId="3391" priority="7820" operator="between">
      <formula>1</formula>
      <formula>5</formula>
    </cfRule>
    <cfRule type="cellIs" dxfId="3390" priority="7821" operator="equal">
      <formula>0</formula>
    </cfRule>
  </conditionalFormatting>
  <conditionalFormatting sqref="B119:C121">
    <cfRule type="cellIs" dxfId="3389" priority="7823" stopIfTrue="1" operator="equal">
      <formula>#REF!</formula>
    </cfRule>
  </conditionalFormatting>
  <conditionalFormatting sqref="D119:D121">
    <cfRule type="cellIs" dxfId="3388" priority="7822" stopIfTrue="1" operator="equal">
      <formula>#REF!</formula>
    </cfRule>
  </conditionalFormatting>
  <conditionalFormatting sqref="R120:R121">
    <cfRule type="cellIs" dxfId="3387" priority="7807" operator="equal">
      <formula>"2$U$2"</formula>
    </cfRule>
  </conditionalFormatting>
  <conditionalFormatting sqref="S119:S121">
    <cfRule type="cellIs" dxfId="3386" priority="7797" operator="between">
      <formula>1</formula>
      <formula>5</formula>
    </cfRule>
    <cfRule type="cellIs" dxfId="3385" priority="7798" operator="equal">
      <formula>0</formula>
    </cfRule>
  </conditionalFormatting>
  <conditionalFormatting sqref="Q119:Q121">
    <cfRule type="cellIs" dxfId="3384" priority="7809" operator="equal">
      <formula>"2$U$2"</formula>
    </cfRule>
  </conditionalFormatting>
  <conditionalFormatting sqref="S119:S121">
    <cfRule type="cellIs" dxfId="3383" priority="7789" operator="between">
      <formula>1</formula>
      <formula>5</formula>
    </cfRule>
    <cfRule type="cellIs" dxfId="3382" priority="7790" operator="equal">
      <formula>0</formula>
    </cfRule>
  </conditionalFormatting>
  <conditionalFormatting sqref="S119:S121">
    <cfRule type="cellIs" dxfId="3381" priority="7793" operator="between">
      <formula>1</formula>
      <formula>5</formula>
    </cfRule>
    <cfRule type="cellIs" dxfId="3380" priority="7794" operator="equal">
      <formula>0</formula>
    </cfRule>
  </conditionalFormatting>
  <conditionalFormatting sqref="Q120:Q121">
    <cfRule type="cellIs" dxfId="3379" priority="7788" operator="equal">
      <formula>"2$U$2"</formula>
    </cfRule>
  </conditionalFormatting>
  <conditionalFormatting sqref="C119:D121">
    <cfRule type="cellIs" dxfId="3378" priority="7792" stopIfTrue="1" operator="equal">
      <formula>#REF!</formula>
    </cfRule>
  </conditionalFormatting>
  <conditionalFormatting sqref="B119:B121">
    <cfRule type="cellIs" dxfId="3377" priority="7791" stopIfTrue="1" operator="equal">
      <formula>#REF!</formula>
    </cfRule>
  </conditionalFormatting>
  <conditionalFormatting sqref="C119:D121">
    <cfRule type="cellIs" dxfId="3376" priority="7806" stopIfTrue="1" operator="equal">
      <formula>#REF!</formula>
    </cfRule>
  </conditionalFormatting>
  <conditionalFormatting sqref="B119:B121">
    <cfRule type="cellIs" dxfId="3375" priority="7805" stopIfTrue="1" operator="equal">
      <formula>#REF!</formula>
    </cfRule>
  </conditionalFormatting>
  <conditionalFormatting sqref="B119:D121">
    <cfRule type="cellIs" dxfId="3374" priority="7799" stopIfTrue="1" operator="equal">
      <formula>#REF!</formula>
    </cfRule>
  </conditionalFormatting>
  <conditionalFormatting sqref="Q65:R70">
    <cfRule type="cellIs" dxfId="3373" priority="7635" operator="equal">
      <formula>"2$U$2"</formula>
    </cfRule>
  </conditionalFormatting>
  <conditionalFormatting sqref="S65:S70">
    <cfRule type="cellIs" dxfId="3372" priority="7600" operator="between">
      <formula>1</formula>
      <formula>5</formula>
    </cfRule>
    <cfRule type="cellIs" dxfId="3371" priority="7601" operator="equal">
      <formula>0</formula>
    </cfRule>
  </conditionalFormatting>
  <conditionalFormatting sqref="R65:R70">
    <cfRule type="cellIs" dxfId="3370" priority="7610" operator="equal">
      <formula>"2$U$2"</formula>
    </cfRule>
  </conditionalFormatting>
  <conditionalFormatting sqref="S65:S70">
    <cfRule type="cellIs" dxfId="3369" priority="7632" operator="between">
      <formula>1</formula>
      <formula>5</formula>
    </cfRule>
    <cfRule type="cellIs" dxfId="3368" priority="7633" operator="equal">
      <formula>0</formula>
    </cfRule>
  </conditionalFormatting>
  <conditionalFormatting sqref="T65:XFD70 A65:D70">
    <cfRule type="cellIs" dxfId="3367" priority="7634" stopIfTrue="1" operator="equal">
      <formula>#REF!</formula>
    </cfRule>
  </conditionalFormatting>
  <conditionalFormatting sqref="T65:XFD70 A65:C70">
    <cfRule type="cellIs" dxfId="3366" priority="7631" stopIfTrue="1" operator="equal">
      <formula>#REF!</formula>
    </cfRule>
  </conditionalFormatting>
  <conditionalFormatting sqref="A65:D70 T65:XFD70">
    <cfRule type="cellIs" dxfId="3365" priority="7630" stopIfTrue="1" operator="equal">
      <formula>#REF!</formula>
    </cfRule>
  </conditionalFormatting>
  <conditionalFormatting sqref="B65:B70">
    <cfRule type="cellIs" dxfId="3364" priority="7629" stopIfTrue="1" operator="equal">
      <formula>#REF!</formula>
    </cfRule>
  </conditionalFormatting>
  <conditionalFormatting sqref="T65:XFD70 A65:D70">
    <cfRule type="cellIs" dxfId="3363" priority="7628" stopIfTrue="1" operator="equal">
      <formula>#REF!</formula>
    </cfRule>
  </conditionalFormatting>
  <conditionalFormatting sqref="T65:XFD70">
    <cfRule type="cellIs" dxfId="3362" priority="7624" stopIfTrue="1" operator="equal">
      <formula>#REF!</formula>
    </cfRule>
  </conditionalFormatting>
  <conditionalFormatting sqref="T65:XFD70">
    <cfRule type="cellIs" dxfId="3361" priority="7626" stopIfTrue="1" operator="equal">
      <formula>#REF!</formula>
    </cfRule>
  </conditionalFormatting>
  <conditionalFormatting sqref="T65:XFD70">
    <cfRule type="cellIs" dxfId="3360" priority="7625" stopIfTrue="1" operator="equal">
      <formula>#REF!</formula>
    </cfRule>
  </conditionalFormatting>
  <conditionalFormatting sqref="S65:S70">
    <cfRule type="cellIs" dxfId="3359" priority="7621" operator="between">
      <formula>1</formula>
      <formula>5</formula>
    </cfRule>
    <cfRule type="cellIs" dxfId="3358" priority="7622" operator="equal">
      <formula>0</formula>
    </cfRule>
  </conditionalFormatting>
  <conditionalFormatting sqref="A65:D70 T65:XFD70">
    <cfRule type="cellIs" dxfId="3357" priority="7609" stopIfTrue="1" operator="equal">
      <formula>#REF!</formula>
    </cfRule>
  </conditionalFormatting>
  <conditionalFormatting sqref="S65:S70">
    <cfRule type="cellIs" dxfId="3356" priority="7613" operator="between">
      <formula>1</formula>
      <formula>5</formula>
    </cfRule>
    <cfRule type="cellIs" dxfId="3355" priority="7614" operator="equal">
      <formula>0</formula>
    </cfRule>
  </conditionalFormatting>
  <conditionalFormatting sqref="Q65:Q70">
    <cfRule type="cellIs" dxfId="3354" priority="7612" operator="equal">
      <formula>"2$U$2"</formula>
    </cfRule>
  </conditionalFormatting>
  <conditionalFormatting sqref="S65:S70">
    <cfRule type="cellIs" dxfId="3353" priority="7617" operator="between">
      <formula>1</formula>
      <formula>5</formula>
    </cfRule>
    <cfRule type="cellIs" dxfId="3352" priority="7618" operator="equal">
      <formula>0</formula>
    </cfRule>
  </conditionalFormatting>
  <conditionalFormatting sqref="T65:XFD70 A65:A70 C65:D70">
    <cfRule type="cellIs" dxfId="3351" priority="7616" stopIfTrue="1" operator="equal">
      <formula>#REF!</formula>
    </cfRule>
  </conditionalFormatting>
  <conditionalFormatting sqref="B65:B70">
    <cfRule type="cellIs" dxfId="3350" priority="7615" stopIfTrue="1" operator="equal">
      <formula>#REF!</formula>
    </cfRule>
  </conditionalFormatting>
  <conditionalFormatting sqref="T65:XFD70 A65:D70">
    <cfRule type="cellIs" dxfId="3349" priority="7623" stopIfTrue="1" operator="equal">
      <formula>#REF!</formula>
    </cfRule>
  </conditionalFormatting>
  <conditionalFormatting sqref="A65:C70 T65:XFD70">
    <cfRule type="cellIs" dxfId="3348" priority="7620" stopIfTrue="1" operator="equal">
      <formula>#REF!</formula>
    </cfRule>
  </conditionalFormatting>
  <conditionalFormatting sqref="D65:D70">
    <cfRule type="cellIs" dxfId="3347" priority="7619" stopIfTrue="1" operator="equal">
      <formula>#REF!</formula>
    </cfRule>
  </conditionalFormatting>
  <conditionalFormatting sqref="C65:D70 A65:A70">
    <cfRule type="cellIs" dxfId="3346" priority="7608" stopIfTrue="1" operator="equal">
      <formula>#REF!</formula>
    </cfRule>
  </conditionalFormatting>
  <conditionalFormatting sqref="C65:C70 A65:A70">
    <cfRule type="cellIs" dxfId="3345" priority="7607" stopIfTrue="1" operator="equal">
      <formula>#REF!</formula>
    </cfRule>
  </conditionalFormatting>
  <conditionalFormatting sqref="D65:D70">
    <cfRule type="cellIs" dxfId="3344" priority="7606" stopIfTrue="1" operator="equal">
      <formula>#REF!</formula>
    </cfRule>
  </conditionalFormatting>
  <conditionalFormatting sqref="A65:A70 C65:D70">
    <cfRule type="cellIs" dxfId="3343" priority="7605" stopIfTrue="1" operator="equal">
      <formula>#REF!</formula>
    </cfRule>
  </conditionalFormatting>
  <conditionalFormatting sqref="B65:B70">
    <cfRule type="cellIs" dxfId="3342" priority="7602" stopIfTrue="1" operator="equal">
      <formula>#REF!</formula>
    </cfRule>
  </conditionalFormatting>
  <conditionalFormatting sqref="B65:B70">
    <cfRule type="cellIs" dxfId="3341" priority="7604" stopIfTrue="1" operator="equal">
      <formula>#REF!</formula>
    </cfRule>
  </conditionalFormatting>
  <conditionalFormatting sqref="B65:B70">
    <cfRule type="cellIs" dxfId="3340" priority="7603" stopIfTrue="1" operator="equal">
      <formula>#REF!</formula>
    </cfRule>
  </conditionalFormatting>
  <conditionalFormatting sqref="S65:S70">
    <cfRule type="cellIs" dxfId="3339" priority="7596" operator="between">
      <formula>1</formula>
      <formula>5</formula>
    </cfRule>
    <cfRule type="cellIs" dxfId="3338" priority="7597" operator="equal">
      <formula>0</formula>
    </cfRule>
  </conditionalFormatting>
  <conditionalFormatting sqref="S65:S70">
    <cfRule type="cellIs" dxfId="3337" priority="7598" operator="between">
      <formula>1</formula>
      <formula>5</formula>
    </cfRule>
    <cfRule type="cellIs" dxfId="3336" priority="7599" operator="equal">
      <formula>0</formula>
    </cfRule>
  </conditionalFormatting>
  <conditionalFormatting sqref="R65:R70">
    <cfRule type="cellIs" dxfId="3335" priority="7593" operator="equal">
      <formula>"2$U$2"</formula>
    </cfRule>
  </conditionalFormatting>
  <conditionalFormatting sqref="Q65:Q70">
    <cfRule type="cellIs" dxfId="3334" priority="7594" operator="equal">
      <formula>"2$U$2"</formula>
    </cfRule>
  </conditionalFormatting>
  <conditionalFormatting sqref="Q65:R70">
    <cfRule type="cellIs" dxfId="3333" priority="7592" operator="equal">
      <formula>"2$U$2"</formula>
    </cfRule>
  </conditionalFormatting>
  <conditionalFormatting sqref="S65:S70">
    <cfRule type="cellIs" dxfId="3332" priority="7589" operator="between">
      <formula>1</formula>
      <formula>5</formula>
    </cfRule>
    <cfRule type="cellIs" dxfId="3331" priority="7590" operator="equal">
      <formula>0</formula>
    </cfRule>
  </conditionalFormatting>
  <conditionalFormatting sqref="A65:D70 T65:XFD70">
    <cfRule type="cellIs" dxfId="3330" priority="7591" stopIfTrue="1" operator="equal">
      <formula>#REF!</formula>
    </cfRule>
  </conditionalFormatting>
  <conditionalFormatting sqref="A65:C70 T65:XFD70">
    <cfRule type="cellIs" dxfId="3329" priority="7588" stopIfTrue="1" operator="equal">
      <formula>#REF!</formula>
    </cfRule>
  </conditionalFormatting>
  <conditionalFormatting sqref="T65:XFD70 A65:D70">
    <cfRule type="cellIs" dxfId="3328" priority="7587" stopIfTrue="1" operator="equal">
      <formula>#REF!</formula>
    </cfRule>
  </conditionalFormatting>
  <conditionalFormatting sqref="B65:B70">
    <cfRule type="cellIs" dxfId="3327" priority="7586" stopIfTrue="1" operator="equal">
      <formula>#REF!</formula>
    </cfRule>
  </conditionalFormatting>
  <conditionalFormatting sqref="A65:D70 T65:XFD70">
    <cfRule type="cellIs" dxfId="3326" priority="7585" stopIfTrue="1" operator="equal">
      <formula>#REF!</formula>
    </cfRule>
  </conditionalFormatting>
  <conditionalFormatting sqref="T65:XFD70">
    <cfRule type="cellIs" dxfId="3325" priority="7581" stopIfTrue="1" operator="equal">
      <formula>#REF!</formula>
    </cfRule>
  </conditionalFormatting>
  <conditionalFormatting sqref="T65:XFD70">
    <cfRule type="cellIs" dxfId="3324" priority="7583" stopIfTrue="1" operator="equal">
      <formula>#REF!</formula>
    </cfRule>
  </conditionalFormatting>
  <conditionalFormatting sqref="T65:XFD70">
    <cfRule type="cellIs" dxfId="3323" priority="7582" stopIfTrue="1" operator="equal">
      <formula>#REF!</formula>
    </cfRule>
  </conditionalFormatting>
  <conditionalFormatting sqref="S65:S70">
    <cfRule type="cellIs" dxfId="3322" priority="7578" operator="between">
      <formula>1</formula>
      <formula>5</formula>
    </cfRule>
    <cfRule type="cellIs" dxfId="3321" priority="7579" operator="equal">
      <formula>0</formula>
    </cfRule>
  </conditionalFormatting>
  <conditionalFormatting sqref="T65:XFD70 A65:D70">
    <cfRule type="cellIs" dxfId="3320" priority="7566" stopIfTrue="1" operator="equal">
      <formula>#REF!</formula>
    </cfRule>
  </conditionalFormatting>
  <conditionalFormatting sqref="R65:R70">
    <cfRule type="cellIs" dxfId="3319" priority="7567" operator="equal">
      <formula>"2$U$2"</formula>
    </cfRule>
  </conditionalFormatting>
  <conditionalFormatting sqref="S65:S70">
    <cfRule type="cellIs" dxfId="3318" priority="7570" operator="between">
      <formula>1</formula>
      <formula>5</formula>
    </cfRule>
    <cfRule type="cellIs" dxfId="3317" priority="7571" operator="equal">
      <formula>0</formula>
    </cfRule>
  </conditionalFormatting>
  <conditionalFormatting sqref="Q65:Q70">
    <cfRule type="cellIs" dxfId="3316" priority="7569" operator="equal">
      <formula>"2$U$2"</formula>
    </cfRule>
  </conditionalFormatting>
  <conditionalFormatting sqref="S65:S70">
    <cfRule type="cellIs" dxfId="3315" priority="7574" operator="between">
      <formula>1</formula>
      <formula>5</formula>
    </cfRule>
    <cfRule type="cellIs" dxfId="3314" priority="7575" operator="equal">
      <formula>0</formula>
    </cfRule>
  </conditionalFormatting>
  <conditionalFormatting sqref="C65:D70 A65:A70 T65:XFD70">
    <cfRule type="cellIs" dxfId="3313" priority="7573" stopIfTrue="1" operator="equal">
      <formula>#REF!</formula>
    </cfRule>
  </conditionalFormatting>
  <conditionalFormatting sqref="B65:B70">
    <cfRule type="cellIs" dxfId="3312" priority="7572" stopIfTrue="1" operator="equal">
      <formula>#REF!</formula>
    </cfRule>
  </conditionalFormatting>
  <conditionalFormatting sqref="A65:D70 T65:XFD70">
    <cfRule type="cellIs" dxfId="3311" priority="7580" stopIfTrue="1" operator="equal">
      <formula>#REF!</formula>
    </cfRule>
  </conditionalFormatting>
  <conditionalFormatting sqref="T65:XFD70 A65:C70">
    <cfRule type="cellIs" dxfId="3310" priority="7577" stopIfTrue="1" operator="equal">
      <formula>#REF!</formula>
    </cfRule>
  </conditionalFormatting>
  <conditionalFormatting sqref="D65:D70">
    <cfRule type="cellIs" dxfId="3309" priority="7576" stopIfTrue="1" operator="equal">
      <formula>#REF!</formula>
    </cfRule>
  </conditionalFormatting>
  <conditionalFormatting sqref="A65:A70 C65:D70">
    <cfRule type="cellIs" dxfId="3308" priority="7565" stopIfTrue="1" operator="equal">
      <formula>#REF!</formula>
    </cfRule>
  </conditionalFormatting>
  <conditionalFormatting sqref="A65:A70 C65:C70">
    <cfRule type="cellIs" dxfId="3307" priority="7564" stopIfTrue="1" operator="equal">
      <formula>#REF!</formula>
    </cfRule>
  </conditionalFormatting>
  <conditionalFormatting sqref="D65:D70">
    <cfRule type="cellIs" dxfId="3306" priority="7563" stopIfTrue="1" operator="equal">
      <formula>#REF!</formula>
    </cfRule>
  </conditionalFormatting>
  <conditionalFormatting sqref="C65:D70 A65:A70">
    <cfRule type="cellIs" dxfId="3305" priority="7562" stopIfTrue="1" operator="equal">
      <formula>#REF!</formula>
    </cfRule>
  </conditionalFormatting>
  <conditionalFormatting sqref="B65:B70">
    <cfRule type="cellIs" dxfId="3304" priority="7559" stopIfTrue="1" operator="equal">
      <formula>#REF!</formula>
    </cfRule>
  </conditionalFormatting>
  <conditionalFormatting sqref="B65:B70">
    <cfRule type="cellIs" dxfId="3303" priority="7561" stopIfTrue="1" operator="equal">
      <formula>#REF!</formula>
    </cfRule>
  </conditionalFormatting>
  <conditionalFormatting sqref="B65:B70">
    <cfRule type="cellIs" dxfId="3302" priority="7560" stopIfTrue="1" operator="equal">
      <formula>#REF!</formula>
    </cfRule>
  </conditionalFormatting>
  <conditionalFormatting sqref="S65:S70">
    <cfRule type="cellIs" dxfId="3301" priority="7553" operator="between">
      <formula>1</formula>
      <formula>5</formula>
    </cfRule>
    <cfRule type="cellIs" dxfId="3300" priority="7554" operator="equal">
      <formula>0</formula>
    </cfRule>
  </conditionalFormatting>
  <conditionalFormatting sqref="S65:S70">
    <cfRule type="cellIs" dxfId="3299" priority="7557" operator="between">
      <formula>1</formula>
      <formula>5</formula>
    </cfRule>
    <cfRule type="cellIs" dxfId="3298" priority="7558" operator="equal">
      <formula>0</formula>
    </cfRule>
  </conditionalFormatting>
  <conditionalFormatting sqref="S65:S70">
    <cfRule type="cellIs" dxfId="3297" priority="7555" operator="between">
      <formula>1</formula>
      <formula>5</formula>
    </cfRule>
    <cfRule type="cellIs" dxfId="3296" priority="7556" operator="equal">
      <formula>0</formula>
    </cfRule>
  </conditionalFormatting>
  <conditionalFormatting sqref="R65:R70">
    <cfRule type="cellIs" dxfId="3295" priority="7550" operator="equal">
      <formula>"2$U$2"</formula>
    </cfRule>
  </conditionalFormatting>
  <conditionalFormatting sqref="Q65:Q70">
    <cfRule type="cellIs" dxfId="3294" priority="7551" operator="equal">
      <formula>"2$U$2"</formula>
    </cfRule>
  </conditionalFormatting>
  <conditionalFormatting sqref="R66:R70">
    <cfRule type="cellIs" dxfId="3293" priority="7502" operator="equal">
      <formula>"2$U$2"</formula>
    </cfRule>
  </conditionalFormatting>
  <conditionalFormatting sqref="Q65:Q70">
    <cfRule type="cellIs" dxfId="3292" priority="7504" operator="equal">
      <formula>"2$U$2"</formula>
    </cfRule>
  </conditionalFormatting>
  <conditionalFormatting sqref="R65">
    <cfRule type="cellIs" dxfId="3291" priority="7487" operator="equal">
      <formula>"2$U$2"</formula>
    </cfRule>
  </conditionalFormatting>
  <conditionalFormatting sqref="S65:S70">
    <cfRule type="cellIs" dxfId="3290" priority="7505" operator="between">
      <formula>1</formula>
      <formula>5</formula>
    </cfRule>
    <cfRule type="cellIs" dxfId="3289" priority="7506" operator="equal">
      <formula>0</formula>
    </cfRule>
  </conditionalFormatting>
  <conditionalFormatting sqref="B65:C70">
    <cfRule type="cellIs" dxfId="3288" priority="7498" stopIfTrue="1" operator="equal">
      <formula>#REF!</formula>
    </cfRule>
  </conditionalFormatting>
  <conditionalFormatting sqref="D65:D70">
    <cfRule type="cellIs" dxfId="3287" priority="7497" stopIfTrue="1" operator="equal">
      <formula>#REF!</formula>
    </cfRule>
  </conditionalFormatting>
  <conditionalFormatting sqref="R66:R70">
    <cfRule type="cellIs" dxfId="3286" priority="7488" operator="equal">
      <formula>"2$U$2"</formula>
    </cfRule>
  </conditionalFormatting>
  <conditionalFormatting sqref="S65:S70">
    <cfRule type="cellIs" dxfId="3285" priority="7548" operator="between">
      <formula>1</formula>
      <formula>5</formula>
    </cfRule>
    <cfRule type="cellIs" dxfId="3284" priority="7549" operator="equal">
      <formula>0</formula>
    </cfRule>
  </conditionalFormatting>
  <conditionalFormatting sqref="D65:D70">
    <cfRule type="cellIs" dxfId="3283" priority="7547" stopIfTrue="1" operator="equal">
      <formula>#REF!</formula>
    </cfRule>
  </conditionalFormatting>
  <conditionalFormatting sqref="B65:B70">
    <cfRule type="cellIs" dxfId="3282" priority="7546" stopIfTrue="1" operator="equal">
      <formula>#REF!</formula>
    </cfRule>
  </conditionalFormatting>
  <conditionalFormatting sqref="T65:XFD70 C65:D70 A65:A70">
    <cfRule type="cellIs" dxfId="3281" priority="7542" stopIfTrue="1" operator="equal">
      <formula>#REF!</formula>
    </cfRule>
  </conditionalFormatting>
  <conditionalFormatting sqref="T65:XFD70 A65:D70">
    <cfRule type="cellIs" dxfId="3280" priority="7544" stopIfTrue="1" operator="equal">
      <formula>#REF!</formula>
    </cfRule>
  </conditionalFormatting>
  <conditionalFormatting sqref="T65:XFD70 A65:C70">
    <cfRule type="cellIs" dxfId="3279" priority="7543" stopIfTrue="1" operator="equal">
      <formula>#REF!</formula>
    </cfRule>
  </conditionalFormatting>
  <conditionalFormatting sqref="S65:S70">
    <cfRule type="cellIs" dxfId="3278" priority="7512" operator="between">
      <formula>1</formula>
      <formula>5</formula>
    </cfRule>
    <cfRule type="cellIs" dxfId="3277" priority="7513" operator="equal">
      <formula>0</formula>
    </cfRule>
  </conditionalFormatting>
  <conditionalFormatting sqref="Q65:Q70">
    <cfRule type="cellIs" dxfId="3276" priority="7517" operator="equal">
      <formula>"2$U$2"</formula>
    </cfRule>
  </conditionalFormatting>
  <conditionalFormatting sqref="C65:D70">
    <cfRule type="cellIs" dxfId="3275" priority="7521" stopIfTrue="1" operator="equal">
      <formula>#REF!</formula>
    </cfRule>
  </conditionalFormatting>
  <conditionalFormatting sqref="B65:B70">
    <cfRule type="cellIs" dxfId="3274" priority="7520" stopIfTrue="1" operator="equal">
      <formula>#REF!</formula>
    </cfRule>
  </conditionalFormatting>
  <conditionalFormatting sqref="S65:S70">
    <cfRule type="cellIs" dxfId="3273" priority="7518" operator="between">
      <formula>1</formula>
      <formula>5</formula>
    </cfRule>
    <cfRule type="cellIs" dxfId="3272" priority="7519" operator="equal">
      <formula>0</formula>
    </cfRule>
  </conditionalFormatting>
  <conditionalFormatting sqref="B65:D70">
    <cfRule type="cellIs" dxfId="3271" priority="7514" stopIfTrue="1" operator="equal">
      <formula>#REF!</formula>
    </cfRule>
  </conditionalFormatting>
  <conditionalFormatting sqref="R66:R70">
    <cfRule type="cellIs" dxfId="3270" priority="7515" operator="equal">
      <formula>"2$U$2"</formula>
    </cfRule>
  </conditionalFormatting>
  <conditionalFormatting sqref="T65:XFD70 A65:A70">
    <cfRule type="cellIs" dxfId="3269" priority="7541" stopIfTrue="1" operator="equal">
      <formula>#REF!</formula>
    </cfRule>
  </conditionalFormatting>
  <conditionalFormatting sqref="A65:A70 T65:XFD70">
    <cfRule type="cellIs" dxfId="3268" priority="7540" stopIfTrue="1" operator="equal">
      <formula>#REF!</formula>
    </cfRule>
  </conditionalFormatting>
  <conditionalFormatting sqref="A65:A70 T65:XFD70">
    <cfRule type="cellIs" dxfId="3267" priority="7539" stopIfTrue="1" operator="equal">
      <formula>#REF!</formula>
    </cfRule>
  </conditionalFormatting>
  <conditionalFormatting sqref="A65:A70 T65:XFD70">
    <cfRule type="cellIs" dxfId="3266" priority="7536" stopIfTrue="1" operator="equal">
      <formula>#REF!</formula>
    </cfRule>
  </conditionalFormatting>
  <conditionalFormatting sqref="A65:A70 T65:XFD70">
    <cfRule type="cellIs" dxfId="3265" priority="7538" stopIfTrue="1" operator="equal">
      <formula>#REF!</formula>
    </cfRule>
  </conditionalFormatting>
  <conditionalFormatting sqref="T65:XFD70 A65:A70">
    <cfRule type="cellIs" dxfId="3264" priority="7537" stopIfTrue="1" operator="equal">
      <formula>#REF!</formula>
    </cfRule>
  </conditionalFormatting>
  <conditionalFormatting sqref="S65:S70">
    <cfRule type="cellIs" dxfId="3263" priority="7532" operator="between">
      <formula>1</formula>
      <formula>5</formula>
    </cfRule>
    <cfRule type="cellIs" dxfId="3262" priority="7533" operator="equal">
      <formula>0</formula>
    </cfRule>
  </conditionalFormatting>
  <conditionalFormatting sqref="Q65:Q70">
    <cfRule type="cellIs" dxfId="3261" priority="7531" operator="equal">
      <formula>"2$U$2"</formula>
    </cfRule>
  </conditionalFormatting>
  <conditionalFormatting sqref="C65:D70">
    <cfRule type="cellIs" dxfId="3260" priority="7535" stopIfTrue="1" operator="equal">
      <formula>#REF!</formula>
    </cfRule>
  </conditionalFormatting>
  <conditionalFormatting sqref="B65:B70">
    <cfRule type="cellIs" dxfId="3259" priority="7534" stopIfTrue="1" operator="equal">
      <formula>#REF!</formula>
    </cfRule>
  </conditionalFormatting>
  <conditionalFormatting sqref="R66:R70">
    <cfRule type="cellIs" dxfId="3258" priority="7529" operator="equal">
      <formula>"2$U$2"</formula>
    </cfRule>
  </conditionalFormatting>
  <conditionalFormatting sqref="S65:S70">
    <cfRule type="cellIs" dxfId="3257" priority="7526" operator="between">
      <formula>1</formula>
      <formula>5</formula>
    </cfRule>
    <cfRule type="cellIs" dxfId="3256" priority="7527" operator="equal">
      <formula>0</formula>
    </cfRule>
  </conditionalFormatting>
  <conditionalFormatting sqref="B65:D70">
    <cfRule type="cellIs" dxfId="3255" priority="7528" stopIfTrue="1" operator="equal">
      <formula>#REF!</formula>
    </cfRule>
  </conditionalFormatting>
  <conditionalFormatting sqref="S65:S70">
    <cfRule type="cellIs" dxfId="3254" priority="7522" operator="between">
      <formula>1</formula>
      <formula>5</formula>
    </cfRule>
    <cfRule type="cellIs" dxfId="3253" priority="7523" operator="equal">
      <formula>0</formula>
    </cfRule>
  </conditionalFormatting>
  <conditionalFormatting sqref="B65:C70">
    <cfRule type="cellIs" dxfId="3252" priority="7525" stopIfTrue="1" operator="equal">
      <formula>#REF!</formula>
    </cfRule>
  </conditionalFormatting>
  <conditionalFormatting sqref="D65:D70">
    <cfRule type="cellIs" dxfId="3251" priority="7524" stopIfTrue="1" operator="equal">
      <formula>#REF!</formula>
    </cfRule>
  </conditionalFormatting>
  <conditionalFormatting sqref="R66:R70">
    <cfRule type="cellIs" dxfId="3250" priority="7509" operator="equal">
      <formula>"2$U$2"</formula>
    </cfRule>
  </conditionalFormatting>
  <conditionalFormatting sqref="S65:S70">
    <cfRule type="cellIs" dxfId="3249" priority="7499" operator="between">
      <formula>1</formula>
      <formula>5</formula>
    </cfRule>
    <cfRule type="cellIs" dxfId="3248" priority="7500" operator="equal">
      <formula>0</formula>
    </cfRule>
  </conditionalFormatting>
  <conditionalFormatting sqref="Q65:Q70">
    <cfRule type="cellIs" dxfId="3247" priority="7511" operator="equal">
      <formula>"2$U$2"</formula>
    </cfRule>
  </conditionalFormatting>
  <conditionalFormatting sqref="S65:S70">
    <cfRule type="cellIs" dxfId="3246" priority="7491" operator="between">
      <formula>1</formula>
      <formula>5</formula>
    </cfRule>
    <cfRule type="cellIs" dxfId="3245" priority="7492" operator="equal">
      <formula>0</formula>
    </cfRule>
  </conditionalFormatting>
  <conditionalFormatting sqref="S65:S70">
    <cfRule type="cellIs" dxfId="3244" priority="7495" operator="between">
      <formula>1</formula>
      <formula>5</formula>
    </cfRule>
    <cfRule type="cellIs" dxfId="3243" priority="7496" operator="equal">
      <formula>0</formula>
    </cfRule>
  </conditionalFormatting>
  <conditionalFormatting sqref="Q66:Q70">
    <cfRule type="cellIs" dxfId="3242" priority="7490" operator="equal">
      <formula>"2$U$2"</formula>
    </cfRule>
  </conditionalFormatting>
  <conditionalFormatting sqref="C65:D70">
    <cfRule type="cellIs" dxfId="3241" priority="7494" stopIfTrue="1" operator="equal">
      <formula>#REF!</formula>
    </cfRule>
  </conditionalFormatting>
  <conditionalFormatting sqref="B65:B70">
    <cfRule type="cellIs" dxfId="3240" priority="7493" stopIfTrue="1" operator="equal">
      <formula>#REF!</formula>
    </cfRule>
  </conditionalFormatting>
  <conditionalFormatting sqref="C65:D70">
    <cfRule type="cellIs" dxfId="3239" priority="7508" stopIfTrue="1" operator="equal">
      <formula>#REF!</formula>
    </cfRule>
  </conditionalFormatting>
  <conditionalFormatting sqref="B65:B70">
    <cfRule type="cellIs" dxfId="3238" priority="7507" stopIfTrue="1" operator="equal">
      <formula>#REF!</formula>
    </cfRule>
  </conditionalFormatting>
  <conditionalFormatting sqref="B65:D70">
    <cfRule type="cellIs" dxfId="3237" priority="7501" stopIfTrue="1" operator="equal">
      <formula>#REF!</formula>
    </cfRule>
  </conditionalFormatting>
  <conditionalFormatting sqref="Q48:R49 R47">
    <cfRule type="cellIs" dxfId="3236" priority="7436" operator="equal">
      <formula>"2$U$2"</formula>
    </cfRule>
  </conditionalFormatting>
  <conditionalFormatting sqref="S47:S49">
    <cfRule type="cellIs" dxfId="3235" priority="7401" operator="between">
      <formula>1</formula>
      <formula>5</formula>
    </cfRule>
    <cfRule type="cellIs" dxfId="3234" priority="7402" operator="equal">
      <formula>0</formula>
    </cfRule>
  </conditionalFormatting>
  <conditionalFormatting sqref="R47:R49">
    <cfRule type="cellIs" dxfId="3233" priority="7411" operator="equal">
      <formula>"2$U$2"</formula>
    </cfRule>
  </conditionalFormatting>
  <conditionalFormatting sqref="S47:S49">
    <cfRule type="cellIs" dxfId="3232" priority="7433" operator="between">
      <formula>1</formula>
      <formula>5</formula>
    </cfRule>
    <cfRule type="cellIs" dxfId="3231" priority="7434" operator="equal">
      <formula>0</formula>
    </cfRule>
  </conditionalFormatting>
  <conditionalFormatting sqref="T47:XFD49 A47:D49">
    <cfRule type="cellIs" dxfId="3230" priority="7435" stopIfTrue="1" operator="equal">
      <formula>#REF!</formula>
    </cfRule>
  </conditionalFormatting>
  <conditionalFormatting sqref="T47:XFD49 A47:C49">
    <cfRule type="cellIs" dxfId="3229" priority="7432" stopIfTrue="1" operator="equal">
      <formula>#REF!</formula>
    </cfRule>
  </conditionalFormatting>
  <conditionalFormatting sqref="A47:D49 T47:XFD49">
    <cfRule type="cellIs" dxfId="3228" priority="7431" stopIfTrue="1" operator="equal">
      <formula>#REF!</formula>
    </cfRule>
  </conditionalFormatting>
  <conditionalFormatting sqref="B47:B49">
    <cfRule type="cellIs" dxfId="3227" priority="7430" stopIfTrue="1" operator="equal">
      <formula>#REF!</formula>
    </cfRule>
  </conditionalFormatting>
  <conditionalFormatting sqref="T47:XFD49 A47:D49">
    <cfRule type="cellIs" dxfId="3226" priority="7429" stopIfTrue="1" operator="equal">
      <formula>#REF!</formula>
    </cfRule>
  </conditionalFormatting>
  <conditionalFormatting sqref="T47:XFD49">
    <cfRule type="cellIs" dxfId="3225" priority="7425" stopIfTrue="1" operator="equal">
      <formula>#REF!</formula>
    </cfRule>
  </conditionalFormatting>
  <conditionalFormatting sqref="T47:XFD49">
    <cfRule type="cellIs" dxfId="3224" priority="7427" stopIfTrue="1" operator="equal">
      <formula>#REF!</formula>
    </cfRule>
  </conditionalFormatting>
  <conditionalFormatting sqref="T47:XFD49">
    <cfRule type="cellIs" dxfId="3223" priority="7426" stopIfTrue="1" operator="equal">
      <formula>#REF!</formula>
    </cfRule>
  </conditionalFormatting>
  <conditionalFormatting sqref="S47:S49">
    <cfRule type="cellIs" dxfId="3222" priority="7422" operator="between">
      <formula>1</formula>
      <formula>5</formula>
    </cfRule>
    <cfRule type="cellIs" dxfId="3221" priority="7423" operator="equal">
      <formula>0</formula>
    </cfRule>
  </conditionalFormatting>
  <conditionalFormatting sqref="A47:D49 T47:XFD49">
    <cfRule type="cellIs" dxfId="3220" priority="7410" stopIfTrue="1" operator="equal">
      <formula>#REF!</formula>
    </cfRule>
  </conditionalFormatting>
  <conditionalFormatting sqref="S47:S49">
    <cfRule type="cellIs" dxfId="3219" priority="7414" operator="between">
      <formula>1</formula>
      <formula>5</formula>
    </cfRule>
    <cfRule type="cellIs" dxfId="3218" priority="7415" operator="equal">
      <formula>0</formula>
    </cfRule>
  </conditionalFormatting>
  <conditionalFormatting sqref="Q48:Q49">
    <cfRule type="cellIs" dxfId="3217" priority="7413" operator="equal">
      <formula>"2$U$2"</formula>
    </cfRule>
  </conditionalFormatting>
  <conditionalFormatting sqref="S47:S49">
    <cfRule type="cellIs" dxfId="3216" priority="7418" operator="between">
      <formula>1</formula>
      <formula>5</formula>
    </cfRule>
    <cfRule type="cellIs" dxfId="3215" priority="7419" operator="equal">
      <formula>0</formula>
    </cfRule>
  </conditionalFormatting>
  <conditionalFormatting sqref="T47:XFD49 A47:A49 C47:D49">
    <cfRule type="cellIs" dxfId="3214" priority="7417" stopIfTrue="1" operator="equal">
      <formula>#REF!</formula>
    </cfRule>
  </conditionalFormatting>
  <conditionalFormatting sqref="B47:B49">
    <cfRule type="cellIs" dxfId="3213" priority="7416" stopIfTrue="1" operator="equal">
      <formula>#REF!</formula>
    </cfRule>
  </conditionalFormatting>
  <conditionalFormatting sqref="T47:XFD49 A47:D49">
    <cfRule type="cellIs" dxfId="3212" priority="7424" stopIfTrue="1" operator="equal">
      <formula>#REF!</formula>
    </cfRule>
  </conditionalFormatting>
  <conditionalFormatting sqref="A47:C49 T47:XFD49">
    <cfRule type="cellIs" dxfId="3211" priority="7421" stopIfTrue="1" operator="equal">
      <formula>#REF!</formula>
    </cfRule>
  </conditionalFormatting>
  <conditionalFormatting sqref="D47:D49">
    <cfRule type="cellIs" dxfId="3210" priority="7420" stopIfTrue="1" operator="equal">
      <formula>#REF!</formula>
    </cfRule>
  </conditionalFormatting>
  <conditionalFormatting sqref="C47:D49 A47:A49">
    <cfRule type="cellIs" dxfId="3209" priority="7409" stopIfTrue="1" operator="equal">
      <formula>#REF!</formula>
    </cfRule>
  </conditionalFormatting>
  <conditionalFormatting sqref="C47:C49 A47:A49">
    <cfRule type="cellIs" dxfId="3208" priority="7408" stopIfTrue="1" operator="equal">
      <formula>#REF!</formula>
    </cfRule>
  </conditionalFormatting>
  <conditionalFormatting sqref="D47:D49">
    <cfRule type="cellIs" dxfId="3207" priority="7407" stopIfTrue="1" operator="equal">
      <formula>#REF!</formula>
    </cfRule>
  </conditionalFormatting>
  <conditionalFormatting sqref="A47:A49 C47:D49">
    <cfRule type="cellIs" dxfId="3206" priority="7406" stopIfTrue="1" operator="equal">
      <formula>#REF!</formula>
    </cfRule>
  </conditionalFormatting>
  <conditionalFormatting sqref="B47:B49">
    <cfRule type="cellIs" dxfId="3205" priority="7403" stopIfTrue="1" operator="equal">
      <formula>#REF!</formula>
    </cfRule>
  </conditionalFormatting>
  <conditionalFormatting sqref="B47:B49">
    <cfRule type="cellIs" dxfId="3204" priority="7405" stopIfTrue="1" operator="equal">
      <formula>#REF!</formula>
    </cfRule>
  </conditionalFormatting>
  <conditionalFormatting sqref="B47:B49">
    <cfRule type="cellIs" dxfId="3203" priority="7404" stopIfTrue="1" operator="equal">
      <formula>#REF!</formula>
    </cfRule>
  </conditionalFormatting>
  <conditionalFormatting sqref="S47:S49">
    <cfRule type="cellIs" dxfId="3202" priority="7397" operator="between">
      <formula>1</formula>
      <formula>5</formula>
    </cfRule>
    <cfRule type="cellIs" dxfId="3201" priority="7398" operator="equal">
      <formula>0</formula>
    </cfRule>
  </conditionalFormatting>
  <conditionalFormatting sqref="S47:S49">
    <cfRule type="cellIs" dxfId="3200" priority="7399" operator="between">
      <formula>1</formula>
      <formula>5</formula>
    </cfRule>
    <cfRule type="cellIs" dxfId="3199" priority="7400" operator="equal">
      <formula>0</formula>
    </cfRule>
  </conditionalFormatting>
  <conditionalFormatting sqref="R47:R49">
    <cfRule type="cellIs" dxfId="3198" priority="7394" operator="equal">
      <formula>"2$U$2"</formula>
    </cfRule>
  </conditionalFormatting>
  <conditionalFormatting sqref="Q48:Q49">
    <cfRule type="cellIs" dxfId="3197" priority="7395" operator="equal">
      <formula>"2$U$2"</formula>
    </cfRule>
  </conditionalFormatting>
  <conditionalFormatting sqref="Q48:R49 R47">
    <cfRule type="cellIs" dxfId="3196" priority="7393" operator="equal">
      <formula>"2$U$2"</formula>
    </cfRule>
  </conditionalFormatting>
  <conditionalFormatting sqref="S47:S49">
    <cfRule type="cellIs" dxfId="3195" priority="7390" operator="between">
      <formula>1</formula>
      <formula>5</formula>
    </cfRule>
    <cfRule type="cellIs" dxfId="3194" priority="7391" operator="equal">
      <formula>0</formula>
    </cfRule>
  </conditionalFormatting>
  <conditionalFormatting sqref="A47:D49 T47:XFD49">
    <cfRule type="cellIs" dxfId="3193" priority="7392" stopIfTrue="1" operator="equal">
      <formula>#REF!</formula>
    </cfRule>
  </conditionalFormatting>
  <conditionalFormatting sqref="A47:C49 T47:XFD49">
    <cfRule type="cellIs" dxfId="3192" priority="7389" stopIfTrue="1" operator="equal">
      <formula>#REF!</formula>
    </cfRule>
  </conditionalFormatting>
  <conditionalFormatting sqref="T47:XFD49 A47:D49">
    <cfRule type="cellIs" dxfId="3191" priority="7388" stopIfTrue="1" operator="equal">
      <formula>#REF!</formula>
    </cfRule>
  </conditionalFormatting>
  <conditionalFormatting sqref="B47:B49">
    <cfRule type="cellIs" dxfId="3190" priority="7387" stopIfTrue="1" operator="equal">
      <formula>#REF!</formula>
    </cfRule>
  </conditionalFormatting>
  <conditionalFormatting sqref="A47:D49 T47:XFD49">
    <cfRule type="cellIs" dxfId="3189" priority="7386" stopIfTrue="1" operator="equal">
      <formula>#REF!</formula>
    </cfRule>
  </conditionalFormatting>
  <conditionalFormatting sqref="T47:XFD49">
    <cfRule type="cellIs" dxfId="3188" priority="7382" stopIfTrue="1" operator="equal">
      <formula>#REF!</formula>
    </cfRule>
  </conditionalFormatting>
  <conditionalFormatting sqref="T47:XFD49">
    <cfRule type="cellIs" dxfId="3187" priority="7384" stopIfTrue="1" operator="equal">
      <formula>#REF!</formula>
    </cfRule>
  </conditionalFormatting>
  <conditionalFormatting sqref="T47:XFD49">
    <cfRule type="cellIs" dxfId="3186" priority="7383" stopIfTrue="1" operator="equal">
      <formula>#REF!</formula>
    </cfRule>
  </conditionalFormatting>
  <conditionalFormatting sqref="S47:S49">
    <cfRule type="cellIs" dxfId="3185" priority="7379" operator="between">
      <formula>1</formula>
      <formula>5</formula>
    </cfRule>
    <cfRule type="cellIs" dxfId="3184" priority="7380" operator="equal">
      <formula>0</formula>
    </cfRule>
  </conditionalFormatting>
  <conditionalFormatting sqref="T47:XFD49 A47:D49">
    <cfRule type="cellIs" dxfId="3183" priority="7367" stopIfTrue="1" operator="equal">
      <formula>#REF!</formula>
    </cfRule>
  </conditionalFormatting>
  <conditionalFormatting sqref="R47:R49">
    <cfRule type="cellIs" dxfId="3182" priority="7368" operator="equal">
      <formula>"2$U$2"</formula>
    </cfRule>
  </conditionalFormatting>
  <conditionalFormatting sqref="S47:S49">
    <cfRule type="cellIs" dxfId="3181" priority="7371" operator="between">
      <formula>1</formula>
      <formula>5</formula>
    </cfRule>
    <cfRule type="cellIs" dxfId="3180" priority="7372" operator="equal">
      <formula>0</formula>
    </cfRule>
  </conditionalFormatting>
  <conditionalFormatting sqref="Q48:Q49">
    <cfRule type="cellIs" dxfId="3179" priority="7370" operator="equal">
      <formula>"2$U$2"</formula>
    </cfRule>
  </conditionalFormatting>
  <conditionalFormatting sqref="S47:S49">
    <cfRule type="cellIs" dxfId="3178" priority="7375" operator="between">
      <formula>1</formula>
      <formula>5</formula>
    </cfRule>
    <cfRule type="cellIs" dxfId="3177" priority="7376" operator="equal">
      <formula>0</formula>
    </cfRule>
  </conditionalFormatting>
  <conditionalFormatting sqref="C47:D49 A47:A49 T47:XFD49">
    <cfRule type="cellIs" dxfId="3176" priority="7374" stopIfTrue="1" operator="equal">
      <formula>#REF!</formula>
    </cfRule>
  </conditionalFormatting>
  <conditionalFormatting sqref="B47:B49">
    <cfRule type="cellIs" dxfId="3175" priority="7373" stopIfTrue="1" operator="equal">
      <formula>#REF!</formula>
    </cfRule>
  </conditionalFormatting>
  <conditionalFormatting sqref="A47:D49 T47:XFD49">
    <cfRule type="cellIs" dxfId="3174" priority="7381" stopIfTrue="1" operator="equal">
      <formula>#REF!</formula>
    </cfRule>
  </conditionalFormatting>
  <conditionalFormatting sqref="T47:XFD49 A47:C49">
    <cfRule type="cellIs" dxfId="3173" priority="7378" stopIfTrue="1" operator="equal">
      <formula>#REF!</formula>
    </cfRule>
  </conditionalFormatting>
  <conditionalFormatting sqref="D47:D49">
    <cfRule type="cellIs" dxfId="3172" priority="7377" stopIfTrue="1" operator="equal">
      <formula>#REF!</formula>
    </cfRule>
  </conditionalFormatting>
  <conditionalFormatting sqref="A47:A49 C47:D49">
    <cfRule type="cellIs" dxfId="3171" priority="7366" stopIfTrue="1" operator="equal">
      <formula>#REF!</formula>
    </cfRule>
  </conditionalFormatting>
  <conditionalFormatting sqref="A47:A49 C47:C49">
    <cfRule type="cellIs" dxfId="3170" priority="7365" stopIfTrue="1" operator="equal">
      <formula>#REF!</formula>
    </cfRule>
  </conditionalFormatting>
  <conditionalFormatting sqref="D47:D49">
    <cfRule type="cellIs" dxfId="3169" priority="7364" stopIfTrue="1" operator="equal">
      <formula>#REF!</formula>
    </cfRule>
  </conditionalFormatting>
  <conditionalFormatting sqref="C47:D49 A47:A49">
    <cfRule type="cellIs" dxfId="3168" priority="7363" stopIfTrue="1" operator="equal">
      <formula>#REF!</formula>
    </cfRule>
  </conditionalFormatting>
  <conditionalFormatting sqref="B47:B49">
    <cfRule type="cellIs" dxfId="3167" priority="7360" stopIfTrue="1" operator="equal">
      <formula>#REF!</formula>
    </cfRule>
  </conditionalFormatting>
  <conditionalFormatting sqref="B47:B49">
    <cfRule type="cellIs" dxfId="3166" priority="7362" stopIfTrue="1" operator="equal">
      <formula>#REF!</formula>
    </cfRule>
  </conditionalFormatting>
  <conditionalFormatting sqref="B47:B49">
    <cfRule type="cellIs" dxfId="3165" priority="7361" stopIfTrue="1" operator="equal">
      <formula>#REF!</formula>
    </cfRule>
  </conditionalFormatting>
  <conditionalFormatting sqref="S47:S49">
    <cfRule type="cellIs" dxfId="3164" priority="7354" operator="between">
      <formula>1</formula>
      <formula>5</formula>
    </cfRule>
    <cfRule type="cellIs" dxfId="3163" priority="7355" operator="equal">
      <formula>0</formula>
    </cfRule>
  </conditionalFormatting>
  <conditionalFormatting sqref="S47:S49">
    <cfRule type="cellIs" dxfId="3162" priority="7358" operator="between">
      <formula>1</formula>
      <formula>5</formula>
    </cfRule>
    <cfRule type="cellIs" dxfId="3161" priority="7359" operator="equal">
      <formula>0</formula>
    </cfRule>
  </conditionalFormatting>
  <conditionalFormatting sqref="S47:S49">
    <cfRule type="cellIs" dxfId="3160" priority="7356" operator="between">
      <formula>1</formula>
      <formula>5</formula>
    </cfRule>
    <cfRule type="cellIs" dxfId="3159" priority="7357" operator="equal">
      <formula>0</formula>
    </cfRule>
  </conditionalFormatting>
  <conditionalFormatting sqref="R47:R49">
    <cfRule type="cellIs" dxfId="3158" priority="7351" operator="equal">
      <formula>"2$U$2"</formula>
    </cfRule>
  </conditionalFormatting>
  <conditionalFormatting sqref="Q48:Q49">
    <cfRule type="cellIs" dxfId="3157" priority="7352" operator="equal">
      <formula>"2$U$2"</formula>
    </cfRule>
  </conditionalFormatting>
  <conditionalFormatting sqref="R48:R49">
    <cfRule type="cellIs" dxfId="3156" priority="7303" operator="equal">
      <formula>"2$U$2"</formula>
    </cfRule>
  </conditionalFormatting>
  <conditionalFormatting sqref="Q48:Q49">
    <cfRule type="cellIs" dxfId="3155" priority="7305" operator="equal">
      <formula>"2$U$2"</formula>
    </cfRule>
  </conditionalFormatting>
  <conditionalFormatting sqref="R47">
    <cfRule type="cellIs" dxfId="3154" priority="7288" operator="equal">
      <formula>"2$U$2"</formula>
    </cfRule>
  </conditionalFormatting>
  <conditionalFormatting sqref="S47:S49">
    <cfRule type="cellIs" dxfId="3153" priority="7306" operator="between">
      <formula>1</formula>
      <formula>5</formula>
    </cfRule>
    <cfRule type="cellIs" dxfId="3152" priority="7307" operator="equal">
      <formula>0</formula>
    </cfRule>
  </conditionalFormatting>
  <conditionalFormatting sqref="B47:C49">
    <cfRule type="cellIs" dxfId="3151" priority="7299" stopIfTrue="1" operator="equal">
      <formula>#REF!</formula>
    </cfRule>
  </conditionalFormatting>
  <conditionalFormatting sqref="D47:D49">
    <cfRule type="cellIs" dxfId="3150" priority="7298" stopIfTrue="1" operator="equal">
      <formula>#REF!</formula>
    </cfRule>
  </conditionalFormatting>
  <conditionalFormatting sqref="R48:R49">
    <cfRule type="cellIs" dxfId="3149" priority="7289" operator="equal">
      <formula>"2$U$2"</formula>
    </cfRule>
  </conditionalFormatting>
  <conditionalFormatting sqref="S47:S49">
    <cfRule type="cellIs" dxfId="3148" priority="7349" operator="between">
      <formula>1</formula>
      <formula>5</formula>
    </cfRule>
    <cfRule type="cellIs" dxfId="3147" priority="7350" operator="equal">
      <formula>0</formula>
    </cfRule>
  </conditionalFormatting>
  <conditionalFormatting sqref="D47:D49">
    <cfRule type="cellIs" dxfId="3146" priority="7348" stopIfTrue="1" operator="equal">
      <formula>#REF!</formula>
    </cfRule>
  </conditionalFormatting>
  <conditionalFormatting sqref="B47:B49">
    <cfRule type="cellIs" dxfId="3145" priority="7347" stopIfTrue="1" operator="equal">
      <formula>#REF!</formula>
    </cfRule>
  </conditionalFormatting>
  <conditionalFormatting sqref="T47:XFD49 C47:D49 A47:A49">
    <cfRule type="cellIs" dxfId="3144" priority="7343" stopIfTrue="1" operator="equal">
      <formula>#REF!</formula>
    </cfRule>
  </conditionalFormatting>
  <conditionalFormatting sqref="T47:XFD49 A47:D49">
    <cfRule type="cellIs" dxfId="3143" priority="7345" stopIfTrue="1" operator="equal">
      <formula>#REF!</formula>
    </cfRule>
  </conditionalFormatting>
  <conditionalFormatting sqref="T47:XFD49 A47:C49">
    <cfRule type="cellIs" dxfId="3142" priority="7344" stopIfTrue="1" operator="equal">
      <formula>#REF!</formula>
    </cfRule>
  </conditionalFormatting>
  <conditionalFormatting sqref="S47:S49">
    <cfRule type="cellIs" dxfId="3141" priority="7313" operator="between">
      <formula>1</formula>
      <formula>5</formula>
    </cfRule>
    <cfRule type="cellIs" dxfId="3140" priority="7314" operator="equal">
      <formula>0</formula>
    </cfRule>
  </conditionalFormatting>
  <conditionalFormatting sqref="Q48:Q49">
    <cfRule type="cellIs" dxfId="3139" priority="7318" operator="equal">
      <formula>"2$U$2"</formula>
    </cfRule>
  </conditionalFormatting>
  <conditionalFormatting sqref="C47:D49">
    <cfRule type="cellIs" dxfId="3138" priority="7322" stopIfTrue="1" operator="equal">
      <formula>#REF!</formula>
    </cfRule>
  </conditionalFormatting>
  <conditionalFormatting sqref="B47:B49">
    <cfRule type="cellIs" dxfId="3137" priority="7321" stopIfTrue="1" operator="equal">
      <formula>#REF!</formula>
    </cfRule>
  </conditionalFormatting>
  <conditionalFormatting sqref="S47:S49">
    <cfRule type="cellIs" dxfId="3136" priority="7319" operator="between">
      <formula>1</formula>
      <formula>5</formula>
    </cfRule>
    <cfRule type="cellIs" dxfId="3135" priority="7320" operator="equal">
      <formula>0</formula>
    </cfRule>
  </conditionalFormatting>
  <conditionalFormatting sqref="B47:D49">
    <cfRule type="cellIs" dxfId="3134" priority="7315" stopIfTrue="1" operator="equal">
      <formula>#REF!</formula>
    </cfRule>
  </conditionalFormatting>
  <conditionalFormatting sqref="R48:R49">
    <cfRule type="cellIs" dxfId="3133" priority="7316" operator="equal">
      <formula>"2$U$2"</formula>
    </cfRule>
  </conditionalFormatting>
  <conditionalFormatting sqref="T47:XFD49 A47:A49">
    <cfRule type="cellIs" dxfId="3132" priority="7342" stopIfTrue="1" operator="equal">
      <formula>#REF!</formula>
    </cfRule>
  </conditionalFormatting>
  <conditionalFormatting sqref="A47:A49 T47:XFD49">
    <cfRule type="cellIs" dxfId="3131" priority="7341" stopIfTrue="1" operator="equal">
      <formula>#REF!</formula>
    </cfRule>
  </conditionalFormatting>
  <conditionalFormatting sqref="A47:A49 T47:XFD49">
    <cfRule type="cellIs" dxfId="3130" priority="7340" stopIfTrue="1" operator="equal">
      <formula>#REF!</formula>
    </cfRule>
  </conditionalFormatting>
  <conditionalFormatting sqref="A47:A49 T47:XFD49">
    <cfRule type="cellIs" dxfId="3129" priority="7337" stopIfTrue="1" operator="equal">
      <formula>#REF!</formula>
    </cfRule>
  </conditionalFormatting>
  <conditionalFormatting sqref="A47:A49 T47:XFD49">
    <cfRule type="cellIs" dxfId="3128" priority="7339" stopIfTrue="1" operator="equal">
      <formula>#REF!</formula>
    </cfRule>
  </conditionalFormatting>
  <conditionalFormatting sqref="T47:XFD49 A47:A49">
    <cfRule type="cellIs" dxfId="3127" priority="7338" stopIfTrue="1" operator="equal">
      <formula>#REF!</formula>
    </cfRule>
  </conditionalFormatting>
  <conditionalFormatting sqref="S47:S49">
    <cfRule type="cellIs" dxfId="3126" priority="7333" operator="between">
      <formula>1</formula>
      <formula>5</formula>
    </cfRule>
    <cfRule type="cellIs" dxfId="3125" priority="7334" operator="equal">
      <formula>0</formula>
    </cfRule>
  </conditionalFormatting>
  <conditionalFormatting sqref="Q48:Q49">
    <cfRule type="cellIs" dxfId="3124" priority="7332" operator="equal">
      <formula>"2$U$2"</formula>
    </cfRule>
  </conditionalFormatting>
  <conditionalFormatting sqref="C47:D49">
    <cfRule type="cellIs" dxfId="3123" priority="7336" stopIfTrue="1" operator="equal">
      <formula>#REF!</formula>
    </cfRule>
  </conditionalFormatting>
  <conditionalFormatting sqref="B47:B49">
    <cfRule type="cellIs" dxfId="3122" priority="7335" stopIfTrue="1" operator="equal">
      <formula>#REF!</formula>
    </cfRule>
  </conditionalFormatting>
  <conditionalFormatting sqref="R48:R49">
    <cfRule type="cellIs" dxfId="3121" priority="7330" operator="equal">
      <formula>"2$U$2"</formula>
    </cfRule>
  </conditionalFormatting>
  <conditionalFormatting sqref="S47:S49">
    <cfRule type="cellIs" dxfId="3120" priority="7327" operator="between">
      <formula>1</formula>
      <formula>5</formula>
    </cfRule>
    <cfRule type="cellIs" dxfId="3119" priority="7328" operator="equal">
      <formula>0</formula>
    </cfRule>
  </conditionalFormatting>
  <conditionalFormatting sqref="B47:D49">
    <cfRule type="cellIs" dxfId="3118" priority="7329" stopIfTrue="1" operator="equal">
      <formula>#REF!</formula>
    </cfRule>
  </conditionalFormatting>
  <conditionalFormatting sqref="S47:S49">
    <cfRule type="cellIs" dxfId="3117" priority="7323" operator="between">
      <formula>1</formula>
      <formula>5</formula>
    </cfRule>
    <cfRule type="cellIs" dxfId="3116" priority="7324" operator="equal">
      <formula>0</formula>
    </cfRule>
  </conditionalFormatting>
  <conditionalFormatting sqref="B47:C49">
    <cfRule type="cellIs" dxfId="3115" priority="7326" stopIfTrue="1" operator="equal">
      <formula>#REF!</formula>
    </cfRule>
  </conditionalFormatting>
  <conditionalFormatting sqref="D47:D49">
    <cfRule type="cellIs" dxfId="3114" priority="7325" stopIfTrue="1" operator="equal">
      <formula>#REF!</formula>
    </cfRule>
  </conditionalFormatting>
  <conditionalFormatting sqref="R48:R49">
    <cfRule type="cellIs" dxfId="3113" priority="7310" operator="equal">
      <formula>"2$U$2"</formula>
    </cfRule>
  </conditionalFormatting>
  <conditionalFormatting sqref="S47:S49">
    <cfRule type="cellIs" dxfId="3112" priority="7300" operator="between">
      <formula>1</formula>
      <formula>5</formula>
    </cfRule>
    <cfRule type="cellIs" dxfId="3111" priority="7301" operator="equal">
      <formula>0</formula>
    </cfRule>
  </conditionalFormatting>
  <conditionalFormatting sqref="Q48:Q49">
    <cfRule type="cellIs" dxfId="3110" priority="7312" operator="equal">
      <formula>"2$U$2"</formula>
    </cfRule>
  </conditionalFormatting>
  <conditionalFormatting sqref="S47:S49">
    <cfRule type="cellIs" dxfId="3109" priority="7292" operator="between">
      <formula>1</formula>
      <formula>5</formula>
    </cfRule>
    <cfRule type="cellIs" dxfId="3108" priority="7293" operator="equal">
      <formula>0</formula>
    </cfRule>
  </conditionalFormatting>
  <conditionalFormatting sqref="S47:S49">
    <cfRule type="cellIs" dxfId="3107" priority="7296" operator="between">
      <formula>1</formula>
      <formula>5</formula>
    </cfRule>
    <cfRule type="cellIs" dxfId="3106" priority="7297" operator="equal">
      <formula>0</formula>
    </cfRule>
  </conditionalFormatting>
  <conditionalFormatting sqref="Q48:Q49">
    <cfRule type="cellIs" dxfId="3105" priority="7291" operator="equal">
      <formula>"2$U$2"</formula>
    </cfRule>
  </conditionalFormatting>
  <conditionalFormatting sqref="C47:D49">
    <cfRule type="cellIs" dxfId="3104" priority="7295" stopIfTrue="1" operator="equal">
      <formula>#REF!</formula>
    </cfRule>
  </conditionalFormatting>
  <conditionalFormatting sqref="B47:B49">
    <cfRule type="cellIs" dxfId="3103" priority="7294" stopIfTrue="1" operator="equal">
      <formula>#REF!</formula>
    </cfRule>
  </conditionalFormatting>
  <conditionalFormatting sqref="C47:D49">
    <cfRule type="cellIs" dxfId="3102" priority="7309" stopIfTrue="1" operator="equal">
      <formula>#REF!</formula>
    </cfRule>
  </conditionalFormatting>
  <conditionalFormatting sqref="B47:B49">
    <cfRule type="cellIs" dxfId="3101" priority="7308" stopIfTrue="1" operator="equal">
      <formula>#REF!</formula>
    </cfRule>
  </conditionalFormatting>
  <conditionalFormatting sqref="B47:D49">
    <cfRule type="cellIs" dxfId="3100" priority="7302" stopIfTrue="1" operator="equal">
      <formula>#REF!</formula>
    </cfRule>
  </conditionalFormatting>
  <conditionalFormatting sqref="Q48:R49 R47">
    <cfRule type="cellIs" dxfId="3099" priority="7486" operator="equal">
      <formula>"2$U$2"</formula>
    </cfRule>
  </conditionalFormatting>
  <conditionalFormatting sqref="C47:D49 A47:A49 T47:T49 V47:XFD49">
    <cfRule type="cellIs" dxfId="3098" priority="7484" stopIfTrue="1" operator="equal">
      <formula>#REF!</formula>
    </cfRule>
  </conditionalFormatting>
  <conditionalFormatting sqref="B47:B49">
    <cfRule type="cellIs" dxfId="3097" priority="7483" stopIfTrue="1" operator="equal">
      <formula>#REF!</formula>
    </cfRule>
  </conditionalFormatting>
  <conditionalFormatting sqref="S47:S49">
    <cfRule type="cellIs" dxfId="3096" priority="7481" operator="between">
      <formula>1</formula>
      <formula>5</formula>
    </cfRule>
    <cfRule type="cellIs" dxfId="3095" priority="7482" operator="equal">
      <formula>0</formula>
    </cfRule>
  </conditionalFormatting>
  <conditionalFormatting sqref="Q48:Q49">
    <cfRule type="cellIs" dxfId="3094" priority="7480" operator="equal">
      <formula>"2$U$2"</formula>
    </cfRule>
  </conditionalFormatting>
  <conditionalFormatting sqref="R47:R49">
    <cfRule type="cellIs" dxfId="3093" priority="7479" operator="equal">
      <formula>"2$U$2"</formula>
    </cfRule>
  </conditionalFormatting>
  <conditionalFormatting sqref="A47:C49 T47:XFD49">
    <cfRule type="cellIs" dxfId="3092" priority="7464" stopIfTrue="1" operator="equal">
      <formula>#REF!</formula>
    </cfRule>
  </conditionalFormatting>
  <conditionalFormatting sqref="S47:S49">
    <cfRule type="cellIs" dxfId="3091" priority="7457" operator="between">
      <formula>1</formula>
      <formula>5</formula>
    </cfRule>
    <cfRule type="cellIs" dxfId="3090" priority="7458" operator="equal">
      <formula>0</formula>
    </cfRule>
  </conditionalFormatting>
  <conditionalFormatting sqref="R47:R49">
    <cfRule type="cellIs" dxfId="3089" priority="7454" operator="equal">
      <formula>"2$U$2"</formula>
    </cfRule>
  </conditionalFormatting>
  <conditionalFormatting sqref="Q48:Q49">
    <cfRule type="cellIs" dxfId="3088" priority="7456" operator="equal">
      <formula>"2$U$2"</formula>
    </cfRule>
  </conditionalFormatting>
  <conditionalFormatting sqref="S47:S49">
    <cfRule type="cellIs" dxfId="3087" priority="7442" operator="between">
      <formula>1</formula>
      <formula>5</formula>
    </cfRule>
    <cfRule type="cellIs" dxfId="3086" priority="7443" operator="equal">
      <formula>0</formula>
    </cfRule>
  </conditionalFormatting>
  <conditionalFormatting sqref="S47:S49">
    <cfRule type="cellIs" dxfId="3085" priority="7444" operator="between">
      <formula>1</formula>
      <formula>5</formula>
    </cfRule>
    <cfRule type="cellIs" dxfId="3084" priority="7445" operator="equal">
      <formula>0</formula>
    </cfRule>
  </conditionalFormatting>
  <conditionalFormatting sqref="R47:R49">
    <cfRule type="cellIs" dxfId="3083" priority="7437" operator="equal">
      <formula>"2$U$2"</formula>
    </cfRule>
  </conditionalFormatting>
  <conditionalFormatting sqref="S47:S49">
    <cfRule type="cellIs" dxfId="3082" priority="7440" operator="between">
      <formula>1</formula>
      <formula>5</formula>
    </cfRule>
    <cfRule type="cellIs" dxfId="3081" priority="7441" operator="equal">
      <formula>0</formula>
    </cfRule>
  </conditionalFormatting>
  <conditionalFormatting sqref="S47:S49">
    <cfRule type="cellIs" dxfId="3080" priority="7476" operator="between">
      <formula>1</formula>
      <formula>5</formula>
    </cfRule>
    <cfRule type="cellIs" dxfId="3079" priority="7477" operator="equal">
      <formula>0</formula>
    </cfRule>
  </conditionalFormatting>
  <conditionalFormatting sqref="T47:XFD49 A47:D49">
    <cfRule type="cellIs" dxfId="3078" priority="7478" stopIfTrue="1" operator="equal">
      <formula>#REF!</formula>
    </cfRule>
  </conditionalFormatting>
  <conditionalFormatting sqref="T47:XFD49 A47:C49">
    <cfRule type="cellIs" dxfId="3077" priority="7475" stopIfTrue="1" operator="equal">
      <formula>#REF!</formula>
    </cfRule>
  </conditionalFormatting>
  <conditionalFormatting sqref="A47:D49 T47:XFD49">
    <cfRule type="cellIs" dxfId="3076" priority="7474" stopIfTrue="1" operator="equal">
      <formula>#REF!</formula>
    </cfRule>
  </conditionalFormatting>
  <conditionalFormatting sqref="B47:B49">
    <cfRule type="cellIs" dxfId="3075" priority="7473" stopIfTrue="1" operator="equal">
      <formula>#REF!</formula>
    </cfRule>
  </conditionalFormatting>
  <conditionalFormatting sqref="T47:XFD49 A47:D49">
    <cfRule type="cellIs" dxfId="3074" priority="7472" stopIfTrue="1" operator="equal">
      <formula>#REF!</formula>
    </cfRule>
  </conditionalFormatting>
  <conditionalFormatting sqref="T47:XFD49">
    <cfRule type="cellIs" dxfId="3073" priority="7468" stopIfTrue="1" operator="equal">
      <formula>#REF!</formula>
    </cfRule>
  </conditionalFormatting>
  <conditionalFormatting sqref="T47:XFD49">
    <cfRule type="cellIs" dxfId="3072" priority="7470" stopIfTrue="1" operator="equal">
      <formula>#REF!</formula>
    </cfRule>
  </conditionalFormatting>
  <conditionalFormatting sqref="T47:XFD49">
    <cfRule type="cellIs" dxfId="3071" priority="7469" stopIfTrue="1" operator="equal">
      <formula>#REF!</formula>
    </cfRule>
  </conditionalFormatting>
  <conditionalFormatting sqref="S47:S49">
    <cfRule type="cellIs" dxfId="3070" priority="7465" operator="between">
      <formula>1</formula>
      <formula>5</formula>
    </cfRule>
    <cfRule type="cellIs" dxfId="3069" priority="7466" operator="equal">
      <formula>0</formula>
    </cfRule>
  </conditionalFormatting>
  <conditionalFormatting sqref="A47:D49 T47:XFD49">
    <cfRule type="cellIs" dxfId="3068" priority="7453" stopIfTrue="1" operator="equal">
      <formula>#REF!</formula>
    </cfRule>
  </conditionalFormatting>
  <conditionalFormatting sqref="S47:S49">
    <cfRule type="cellIs" dxfId="3067" priority="7461" operator="between">
      <formula>1</formula>
      <formula>5</formula>
    </cfRule>
    <cfRule type="cellIs" dxfId="3066" priority="7462" operator="equal">
      <formula>0</formula>
    </cfRule>
  </conditionalFormatting>
  <conditionalFormatting sqref="T47:XFD49 A47:A49 C47:D49 C20:D28 C2:D7 A20:A28 A2:A7 T20:XFD28 T2:XFD7">
    <cfRule type="cellIs" dxfId="3065" priority="7460" stopIfTrue="1" operator="equal">
      <formula>#REF!</formula>
    </cfRule>
  </conditionalFormatting>
  <conditionalFormatting sqref="B47:B49">
    <cfRule type="cellIs" dxfId="3064" priority="7459" stopIfTrue="1" operator="equal">
      <formula>#REF!</formula>
    </cfRule>
  </conditionalFormatting>
  <conditionalFormatting sqref="T47:XFD49 A47:D49">
    <cfRule type="cellIs" dxfId="3063" priority="7467" stopIfTrue="1" operator="equal">
      <formula>#REF!</formula>
    </cfRule>
  </conditionalFormatting>
  <conditionalFormatting sqref="D47:D49">
    <cfRule type="cellIs" dxfId="3062" priority="7463" stopIfTrue="1" operator="equal">
      <formula>#REF!</formula>
    </cfRule>
  </conditionalFormatting>
  <conditionalFormatting sqref="C47:D49 A47:A49">
    <cfRule type="cellIs" dxfId="3061" priority="7452" stopIfTrue="1" operator="equal">
      <formula>#REF!</formula>
    </cfRule>
  </conditionalFormatting>
  <conditionalFormatting sqref="C47:C49 A47:A49">
    <cfRule type="cellIs" dxfId="3060" priority="7451" stopIfTrue="1" operator="equal">
      <formula>#REF!</formula>
    </cfRule>
  </conditionalFormatting>
  <conditionalFormatting sqref="D47:D49">
    <cfRule type="cellIs" dxfId="3059" priority="7450" stopIfTrue="1" operator="equal">
      <formula>#REF!</formula>
    </cfRule>
  </conditionalFormatting>
  <conditionalFormatting sqref="A47:A49 C47:D49">
    <cfRule type="cellIs" dxfId="3058" priority="7449" stopIfTrue="1" operator="equal">
      <formula>#REF!</formula>
    </cfRule>
  </conditionalFormatting>
  <conditionalFormatting sqref="B47:B49">
    <cfRule type="cellIs" dxfId="3057" priority="7446" stopIfTrue="1" operator="equal">
      <formula>#REF!</formula>
    </cfRule>
  </conditionalFormatting>
  <conditionalFormatting sqref="B47:B49">
    <cfRule type="cellIs" dxfId="3056" priority="7448" stopIfTrue="1" operator="equal">
      <formula>#REF!</formula>
    </cfRule>
  </conditionalFormatting>
  <conditionalFormatting sqref="B47:B49">
    <cfRule type="cellIs" dxfId="3055" priority="7447" stopIfTrue="1" operator="equal">
      <formula>#REF!</formula>
    </cfRule>
  </conditionalFormatting>
  <conditionalFormatting sqref="Q48:Q49">
    <cfRule type="cellIs" dxfId="3054" priority="7438" operator="equal">
      <formula>"2$U$2"</formula>
    </cfRule>
  </conditionalFormatting>
  <conditionalFormatting sqref="S68:S70">
    <cfRule type="cellIs" dxfId="3053" priority="7071" operator="between">
      <formula>1</formula>
      <formula>5</formula>
    </cfRule>
    <cfRule type="cellIs" dxfId="3052" priority="7072" operator="equal">
      <formula>0</formula>
    </cfRule>
  </conditionalFormatting>
  <conditionalFormatting sqref="S68:S70">
    <cfRule type="cellIs" dxfId="3051" priority="7056" operator="between">
      <formula>1</formula>
      <formula>5</formula>
    </cfRule>
    <cfRule type="cellIs" dxfId="3050" priority="7057" operator="equal">
      <formula>0</formula>
    </cfRule>
  </conditionalFormatting>
  <conditionalFormatting sqref="S68:S70">
    <cfRule type="cellIs" dxfId="3049" priority="7037" operator="between">
      <formula>1</formula>
      <formula>5</formula>
    </cfRule>
    <cfRule type="cellIs" dxfId="3048" priority="7038" operator="equal">
      <formula>0</formula>
    </cfRule>
  </conditionalFormatting>
  <conditionalFormatting sqref="A68:A70 C68:D70">
    <cfRule type="cellIs" dxfId="3047" priority="7044" stopIfTrue="1" operator="equal">
      <formula>#REF!</formula>
    </cfRule>
  </conditionalFormatting>
  <conditionalFormatting sqref="B68:B70">
    <cfRule type="cellIs" dxfId="3046" priority="7043" stopIfTrue="1" operator="equal">
      <formula>#REF!</formula>
    </cfRule>
  </conditionalFormatting>
  <conditionalFormatting sqref="C44:D49 A44:A49 T44:T49 V44:XFD49">
    <cfRule type="cellIs" dxfId="3045" priority="7030" stopIfTrue="1" operator="equal">
      <formula>#REF!</formula>
    </cfRule>
  </conditionalFormatting>
  <conditionalFormatting sqref="B44:B49">
    <cfRule type="cellIs" dxfId="3044" priority="7029" stopIfTrue="1" operator="equal">
      <formula>#REF!</formula>
    </cfRule>
  </conditionalFormatting>
  <conditionalFormatting sqref="Q68:R70">
    <cfRule type="cellIs" dxfId="3043" priority="7081" operator="equal">
      <formula>"2$U$2"</formula>
    </cfRule>
  </conditionalFormatting>
  <conditionalFormatting sqref="Q45:Q46 Q48:Q49">
    <cfRule type="cellIs" dxfId="3042" priority="7018" operator="equal">
      <formula>"2$U$2"</formula>
    </cfRule>
  </conditionalFormatting>
  <conditionalFormatting sqref="B68:B70">
    <cfRule type="cellIs" dxfId="3041" priority="7068" stopIfTrue="1" operator="equal">
      <formula>#REF!</formula>
    </cfRule>
  </conditionalFormatting>
  <conditionalFormatting sqref="D44:D49">
    <cfRule type="cellIs" dxfId="3040" priority="7001" stopIfTrue="1" operator="equal">
      <formula>#REF!</formula>
    </cfRule>
  </conditionalFormatting>
  <conditionalFormatting sqref="B44:B49">
    <cfRule type="cellIs" dxfId="3039" priority="6986" stopIfTrue="1" operator="equal">
      <formula>#REF!</formula>
    </cfRule>
  </conditionalFormatting>
  <conditionalFormatting sqref="B44:B49">
    <cfRule type="cellIs" dxfId="3038" priority="6985" stopIfTrue="1" operator="equal">
      <formula>#REF!</formula>
    </cfRule>
  </conditionalFormatting>
  <conditionalFormatting sqref="B44:B49">
    <cfRule type="cellIs" dxfId="3037" priority="6984" stopIfTrue="1" operator="equal">
      <formula>#REF!</formula>
    </cfRule>
  </conditionalFormatting>
  <conditionalFormatting sqref="R44:R49">
    <cfRule type="cellIs" dxfId="3036" priority="6975" operator="equal">
      <formula>"2$U$2"</formula>
    </cfRule>
  </conditionalFormatting>
  <conditionalFormatting sqref="R69:R70">
    <cfRule type="cellIs" dxfId="3035" priority="7049" operator="equal">
      <formula>"2$U$2"</formula>
    </cfRule>
  </conditionalFormatting>
  <conditionalFormatting sqref="R68:R70">
    <cfRule type="cellIs" dxfId="3034" priority="7032" operator="equal">
      <formula>"2$U$2"</formula>
    </cfRule>
  </conditionalFormatting>
  <conditionalFormatting sqref="B68:B70">
    <cfRule type="cellIs" dxfId="3033" priority="7042" stopIfTrue="1" operator="equal">
      <formula>#REF!</formula>
    </cfRule>
  </conditionalFormatting>
  <conditionalFormatting sqref="Q68:Q70">
    <cfRule type="cellIs" dxfId="3032" priority="7033" operator="equal">
      <formula>"2$U$2"</formula>
    </cfRule>
  </conditionalFormatting>
  <conditionalFormatting sqref="R68:R70">
    <cfRule type="cellIs" dxfId="3031" priority="7074" operator="equal">
      <formula>"2$U$2"</formula>
    </cfRule>
  </conditionalFormatting>
  <conditionalFormatting sqref="R44:R49">
    <cfRule type="cellIs" dxfId="3030" priority="7017" operator="equal">
      <formula>"2$U$2"</formula>
    </cfRule>
  </conditionalFormatting>
  <conditionalFormatting sqref="V68:XFD70 T68:T70 A68:A70 C68:D70">
    <cfRule type="cellIs" dxfId="3029" priority="7079" stopIfTrue="1" operator="equal">
      <formula>#REF!</formula>
    </cfRule>
  </conditionalFormatting>
  <conditionalFormatting sqref="B68:B70">
    <cfRule type="cellIs" dxfId="3028" priority="7078" stopIfTrue="1" operator="equal">
      <formula>#REF!</formula>
    </cfRule>
  </conditionalFormatting>
  <conditionalFormatting sqref="S68:S70">
    <cfRule type="cellIs" dxfId="3027" priority="7076" operator="between">
      <formula>1</formula>
      <formula>5</formula>
    </cfRule>
    <cfRule type="cellIs" dxfId="3026" priority="7077" operator="equal">
      <formula>0</formula>
    </cfRule>
  </conditionalFormatting>
  <conditionalFormatting sqref="Q68:Q70">
    <cfRule type="cellIs" dxfId="3025" priority="7075" operator="equal">
      <formula>"2$U$2"</formula>
    </cfRule>
  </conditionalFormatting>
  <conditionalFormatting sqref="A68:C70 T68:XFD70">
    <cfRule type="cellIs" dxfId="3024" priority="7059" stopIfTrue="1" operator="equal">
      <formula>#REF!</formula>
    </cfRule>
  </conditionalFormatting>
  <conditionalFormatting sqref="S68:S70">
    <cfRule type="cellIs" dxfId="3023" priority="7052" operator="between">
      <formula>1</formula>
      <formula>5</formula>
    </cfRule>
    <cfRule type="cellIs" dxfId="3022" priority="7053" operator="equal">
      <formula>0</formula>
    </cfRule>
  </conditionalFormatting>
  <conditionalFormatting sqref="R45:R49">
    <cfRule type="cellIs" dxfId="3021" priority="6992" operator="equal">
      <formula>"2$U$2"</formula>
    </cfRule>
  </conditionalFormatting>
  <conditionalFormatting sqref="Q69:Q70">
    <cfRule type="cellIs" dxfId="3020" priority="7051" operator="equal">
      <formula>"2$U$2"</formula>
    </cfRule>
  </conditionalFormatting>
  <conditionalFormatting sqref="S68:S70">
    <cfRule type="cellIs" dxfId="3019" priority="7039" operator="between">
      <formula>1</formula>
      <formula>5</formula>
    </cfRule>
    <cfRule type="cellIs" dxfId="3018" priority="7040" operator="equal">
      <formula>0</formula>
    </cfRule>
  </conditionalFormatting>
  <conditionalFormatting sqref="S68:S70">
    <cfRule type="cellIs" dxfId="3017" priority="7035" operator="between">
      <formula>1</formula>
      <formula>5</formula>
    </cfRule>
    <cfRule type="cellIs" dxfId="3016" priority="7036" operator="equal">
      <formula>0</formula>
    </cfRule>
  </conditionalFormatting>
  <conditionalFormatting sqref="S44:S49">
    <cfRule type="cellIs" dxfId="3015" priority="7014" operator="between">
      <formula>1</formula>
      <formula>5</formula>
    </cfRule>
    <cfRule type="cellIs" dxfId="3014" priority="7015" operator="equal">
      <formula>0</formula>
    </cfRule>
  </conditionalFormatting>
  <conditionalFormatting sqref="T68:XFD70 A68:D70">
    <cfRule type="cellIs" dxfId="3013" priority="7073" stopIfTrue="1" operator="equal">
      <formula>#REF!</formula>
    </cfRule>
  </conditionalFormatting>
  <conditionalFormatting sqref="T68:XFD70 A68:C70">
    <cfRule type="cellIs" dxfId="3012" priority="7070" stopIfTrue="1" operator="equal">
      <formula>#REF!</formula>
    </cfRule>
  </conditionalFormatting>
  <conditionalFormatting sqref="A68:D70 T68:XFD70">
    <cfRule type="cellIs" dxfId="3011" priority="7069" stopIfTrue="1" operator="equal">
      <formula>#REF!</formula>
    </cfRule>
  </conditionalFormatting>
  <conditionalFormatting sqref="T68:XFD70 A68:D70">
    <cfRule type="cellIs" dxfId="3010" priority="7067" stopIfTrue="1" operator="equal">
      <formula>#REF!</formula>
    </cfRule>
  </conditionalFormatting>
  <conditionalFormatting sqref="T68:XFD70">
    <cfRule type="cellIs" dxfId="3009" priority="7063" stopIfTrue="1" operator="equal">
      <formula>#REF!</formula>
    </cfRule>
  </conditionalFormatting>
  <conditionalFormatting sqref="T68:XFD70">
    <cfRule type="cellIs" dxfId="3008" priority="7065" stopIfTrue="1" operator="equal">
      <formula>#REF!</formula>
    </cfRule>
  </conditionalFormatting>
  <conditionalFormatting sqref="T68:XFD70">
    <cfRule type="cellIs" dxfId="3007" priority="7064" stopIfTrue="1" operator="equal">
      <formula>#REF!</formula>
    </cfRule>
  </conditionalFormatting>
  <conditionalFormatting sqref="S68:S70">
    <cfRule type="cellIs" dxfId="3006" priority="7060" operator="between">
      <formula>1</formula>
      <formula>5</formula>
    </cfRule>
    <cfRule type="cellIs" dxfId="3005" priority="7061" operator="equal">
      <formula>0</formula>
    </cfRule>
  </conditionalFormatting>
  <conditionalFormatting sqref="A68:D70 T68:XFD70">
    <cfRule type="cellIs" dxfId="3004" priority="7048" stopIfTrue="1" operator="equal">
      <formula>#REF!</formula>
    </cfRule>
  </conditionalFormatting>
  <conditionalFormatting sqref="T68:XFD70 A68:A70 C68:D70">
    <cfRule type="cellIs" dxfId="3003" priority="7055" stopIfTrue="1" operator="equal">
      <formula>#REF!</formula>
    </cfRule>
  </conditionalFormatting>
  <conditionalFormatting sqref="B68:B70">
    <cfRule type="cellIs" dxfId="3002" priority="7054" stopIfTrue="1" operator="equal">
      <formula>#REF!</formula>
    </cfRule>
  </conditionalFormatting>
  <conditionalFormatting sqref="T68:XFD70 A68:D70">
    <cfRule type="cellIs" dxfId="3001" priority="7062" stopIfTrue="1" operator="equal">
      <formula>#REF!</formula>
    </cfRule>
  </conditionalFormatting>
  <conditionalFormatting sqref="D68:D70">
    <cfRule type="cellIs" dxfId="3000" priority="7058" stopIfTrue="1" operator="equal">
      <formula>#REF!</formula>
    </cfRule>
  </conditionalFormatting>
  <conditionalFormatting sqref="C68:D70 A68:A70">
    <cfRule type="cellIs" dxfId="2999" priority="7047" stopIfTrue="1" operator="equal">
      <formula>#REF!</formula>
    </cfRule>
  </conditionalFormatting>
  <conditionalFormatting sqref="C68:C70 A68:A70">
    <cfRule type="cellIs" dxfId="2998" priority="7046" stopIfTrue="1" operator="equal">
      <formula>#REF!</formula>
    </cfRule>
  </conditionalFormatting>
  <conditionalFormatting sqref="D68:D70">
    <cfRule type="cellIs" dxfId="2997" priority="7045" stopIfTrue="1" operator="equal">
      <formula>#REF!</formula>
    </cfRule>
  </conditionalFormatting>
  <conditionalFormatting sqref="B68:B70">
    <cfRule type="cellIs" dxfId="2996" priority="7041" stopIfTrue="1" operator="equal">
      <formula>#REF!</formula>
    </cfRule>
  </conditionalFormatting>
  <conditionalFormatting sqref="Q45:Q46 Q48:Q49">
    <cfRule type="cellIs" dxfId="2995" priority="6976" operator="equal">
      <formula>"2$U$2"</formula>
    </cfRule>
  </conditionalFormatting>
  <conditionalFormatting sqref="S44:S49">
    <cfRule type="cellIs" dxfId="2994" priority="7027" operator="between">
      <formula>1</formula>
      <formula>5</formula>
    </cfRule>
    <cfRule type="cellIs" dxfId="2993" priority="7028" operator="equal">
      <formula>0</formula>
    </cfRule>
  </conditionalFormatting>
  <conditionalFormatting sqref="Q45:Q46 Q48:Q49">
    <cfRule type="cellIs" dxfId="2992" priority="7026" operator="equal">
      <formula>"2$U$2"</formula>
    </cfRule>
  </conditionalFormatting>
  <conditionalFormatting sqref="R44:R49">
    <cfRule type="cellIs" dxfId="2991" priority="7025" operator="equal">
      <formula>"2$U$2"</formula>
    </cfRule>
  </conditionalFormatting>
  <conditionalFormatting sqref="Q45:R46 R44 Q48:R49 R47">
    <cfRule type="cellIs" dxfId="2990" priority="7024" operator="equal">
      <formula>"2$U$2"</formula>
    </cfRule>
  </conditionalFormatting>
  <conditionalFormatting sqref="C44:D49 A44:A49 T44:T49 V44:XFD49">
    <cfRule type="cellIs" dxfId="2989" priority="7022" stopIfTrue="1" operator="equal">
      <formula>#REF!</formula>
    </cfRule>
  </conditionalFormatting>
  <conditionalFormatting sqref="B44:B49">
    <cfRule type="cellIs" dxfId="2988" priority="7021" stopIfTrue="1" operator="equal">
      <formula>#REF!</formula>
    </cfRule>
  </conditionalFormatting>
  <conditionalFormatting sqref="S44:S49">
    <cfRule type="cellIs" dxfId="2987" priority="7019" operator="between">
      <formula>1</formula>
      <formula>5</formula>
    </cfRule>
    <cfRule type="cellIs" dxfId="2986" priority="7020" operator="equal">
      <formula>0</formula>
    </cfRule>
  </conditionalFormatting>
  <conditionalFormatting sqref="T44:XFD49 A44:C49">
    <cfRule type="cellIs" dxfId="2985" priority="7002" stopIfTrue="1" operator="equal">
      <formula>#REF!</formula>
    </cfRule>
  </conditionalFormatting>
  <conditionalFormatting sqref="S44:S49">
    <cfRule type="cellIs" dxfId="2984" priority="6995" operator="between">
      <formula>1</formula>
      <formula>5</formula>
    </cfRule>
    <cfRule type="cellIs" dxfId="2983" priority="6996" operator="equal">
      <formula>0</formula>
    </cfRule>
  </conditionalFormatting>
  <conditionalFormatting sqref="Q45:Q46 Q48:Q49">
    <cfRule type="cellIs" dxfId="2982" priority="6994" operator="equal">
      <formula>"2$U$2"</formula>
    </cfRule>
  </conditionalFormatting>
  <conditionalFormatting sqref="S44:S49">
    <cfRule type="cellIs" dxfId="2981" priority="6980" operator="between">
      <formula>1</formula>
      <formula>5</formula>
    </cfRule>
    <cfRule type="cellIs" dxfId="2980" priority="6981" operator="equal">
      <formula>0</formula>
    </cfRule>
  </conditionalFormatting>
  <conditionalFormatting sqref="S44:S49">
    <cfRule type="cellIs" dxfId="2979" priority="6982" operator="between">
      <formula>1</formula>
      <formula>5</formula>
    </cfRule>
    <cfRule type="cellIs" dxfId="2978" priority="6983" operator="equal">
      <formula>0</formula>
    </cfRule>
  </conditionalFormatting>
  <conditionalFormatting sqref="S44:S49">
    <cfRule type="cellIs" dxfId="2977" priority="6978" operator="between">
      <formula>1</formula>
      <formula>5</formula>
    </cfRule>
    <cfRule type="cellIs" dxfId="2976" priority="6979" operator="equal">
      <formula>0</formula>
    </cfRule>
  </conditionalFormatting>
  <conditionalFormatting sqref="A44:D49 T44:XFD49">
    <cfRule type="cellIs" dxfId="2975" priority="7016" stopIfTrue="1" operator="equal">
      <formula>#REF!</formula>
    </cfRule>
  </conditionalFormatting>
  <conditionalFormatting sqref="A44:C49 T44:XFD49">
    <cfRule type="cellIs" dxfId="2974" priority="7013" stopIfTrue="1" operator="equal">
      <formula>#REF!</formula>
    </cfRule>
  </conditionalFormatting>
  <conditionalFormatting sqref="T44:XFD49 A44:D49">
    <cfRule type="cellIs" dxfId="2973" priority="7012" stopIfTrue="1" operator="equal">
      <formula>#REF!</formula>
    </cfRule>
  </conditionalFormatting>
  <conditionalFormatting sqref="B44:B49">
    <cfRule type="cellIs" dxfId="2972" priority="7011" stopIfTrue="1" operator="equal">
      <formula>#REF!</formula>
    </cfRule>
  </conditionalFormatting>
  <conditionalFormatting sqref="A44:D49 T44:XFD49">
    <cfRule type="cellIs" dxfId="2971" priority="7010" stopIfTrue="1" operator="equal">
      <formula>#REF!</formula>
    </cfRule>
  </conditionalFormatting>
  <conditionalFormatting sqref="T44:XFD49">
    <cfRule type="cellIs" dxfId="2970" priority="7006" stopIfTrue="1" operator="equal">
      <formula>#REF!</formula>
    </cfRule>
  </conditionalFormatting>
  <conditionalFormatting sqref="T44:XFD49">
    <cfRule type="cellIs" dxfId="2969" priority="7008" stopIfTrue="1" operator="equal">
      <formula>#REF!</formula>
    </cfRule>
  </conditionalFormatting>
  <conditionalFormatting sqref="T44:XFD49">
    <cfRule type="cellIs" dxfId="2968" priority="7007" stopIfTrue="1" operator="equal">
      <formula>#REF!</formula>
    </cfRule>
  </conditionalFormatting>
  <conditionalFormatting sqref="S44:S49">
    <cfRule type="cellIs" dxfId="2967" priority="7003" operator="between">
      <formula>1</formula>
      <formula>5</formula>
    </cfRule>
    <cfRule type="cellIs" dxfId="2966" priority="7004" operator="equal">
      <formula>0</formula>
    </cfRule>
  </conditionalFormatting>
  <conditionalFormatting sqref="T44:XFD49 A44:D49">
    <cfRule type="cellIs" dxfId="2965" priority="6991" stopIfTrue="1" operator="equal">
      <formula>#REF!</formula>
    </cfRule>
  </conditionalFormatting>
  <conditionalFormatting sqref="S44:S49">
    <cfRule type="cellIs" dxfId="2964" priority="6999" operator="between">
      <formula>1</formula>
      <formula>5</formula>
    </cfRule>
    <cfRule type="cellIs" dxfId="2963" priority="7000" operator="equal">
      <formula>0</formula>
    </cfRule>
  </conditionalFormatting>
  <conditionalFormatting sqref="C44:D49 A44:A49 T44:XFD49">
    <cfRule type="cellIs" dxfId="2962" priority="6998" stopIfTrue="1" operator="equal">
      <formula>#REF!</formula>
    </cfRule>
  </conditionalFormatting>
  <conditionalFormatting sqref="B44:B49">
    <cfRule type="cellIs" dxfId="2961" priority="6997" stopIfTrue="1" operator="equal">
      <formula>#REF!</formula>
    </cfRule>
  </conditionalFormatting>
  <conditionalFormatting sqref="A44:D49 T44:XFD49">
    <cfRule type="cellIs" dxfId="2960" priority="7005" stopIfTrue="1" operator="equal">
      <formula>#REF!</formula>
    </cfRule>
  </conditionalFormatting>
  <conditionalFormatting sqref="A44:A49 C44:D49">
    <cfRule type="cellIs" dxfId="2959" priority="6990" stopIfTrue="1" operator="equal">
      <formula>#REF!</formula>
    </cfRule>
  </conditionalFormatting>
  <conditionalFormatting sqref="A44:A49 C44:C49">
    <cfRule type="cellIs" dxfId="2958" priority="6989" stopIfTrue="1" operator="equal">
      <formula>#REF!</formula>
    </cfRule>
  </conditionalFormatting>
  <conditionalFormatting sqref="D44:D49">
    <cfRule type="cellIs" dxfId="2957" priority="6988" stopIfTrue="1" operator="equal">
      <formula>#REF!</formula>
    </cfRule>
  </conditionalFormatting>
  <conditionalFormatting sqref="C44:D49 A44:A49">
    <cfRule type="cellIs" dxfId="2956" priority="6987" stopIfTrue="1" operator="equal">
      <formula>#REF!</formula>
    </cfRule>
  </conditionalFormatting>
  <conditionalFormatting sqref="S53:S58">
    <cfRule type="cellIs" dxfId="2955" priority="6909" operator="between">
      <formula>1</formula>
      <formula>5</formula>
    </cfRule>
    <cfRule type="cellIs" dxfId="2954" priority="6910" operator="equal">
      <formula>0</formula>
    </cfRule>
  </conditionalFormatting>
  <conditionalFormatting sqref="V53:XFD58 T53:T58 A53:A58 C53:D58">
    <cfRule type="cellIs" dxfId="2953" priority="6908" stopIfTrue="1" operator="equal">
      <formula>#REF!</formula>
    </cfRule>
  </conditionalFormatting>
  <conditionalFormatting sqref="B53:B58">
    <cfRule type="cellIs" dxfId="2952" priority="6907" stopIfTrue="1" operator="equal">
      <formula>#REF!</formula>
    </cfRule>
  </conditionalFormatting>
  <conditionalFormatting sqref="Q54:R58 R53">
    <cfRule type="cellIs" dxfId="2951" priority="6906" operator="equal">
      <formula>"2$U$2"</formula>
    </cfRule>
  </conditionalFormatting>
  <conditionalFormatting sqref="Q54:R58 R53">
    <cfRule type="cellIs" dxfId="2950" priority="6847" operator="equal">
      <formula>"2$U$2"</formula>
    </cfRule>
  </conditionalFormatting>
  <conditionalFormatting sqref="S53:S58">
    <cfRule type="cellIs" dxfId="2949" priority="6812" operator="between">
      <formula>1</formula>
      <formula>5</formula>
    </cfRule>
    <cfRule type="cellIs" dxfId="2948" priority="6813" operator="equal">
      <formula>0</formula>
    </cfRule>
  </conditionalFormatting>
  <conditionalFormatting sqref="R53:R58">
    <cfRule type="cellIs" dxfId="2947" priority="6822" operator="equal">
      <formula>"2$U$2"</formula>
    </cfRule>
  </conditionalFormatting>
  <conditionalFormatting sqref="S53:S58">
    <cfRule type="cellIs" dxfId="2946" priority="6844" operator="between">
      <formula>1</formula>
      <formula>5</formula>
    </cfRule>
    <cfRule type="cellIs" dxfId="2945" priority="6845" operator="equal">
      <formula>0</formula>
    </cfRule>
  </conditionalFormatting>
  <conditionalFormatting sqref="T53:XFD58 A53:D58">
    <cfRule type="cellIs" dxfId="2944" priority="6846" stopIfTrue="1" operator="equal">
      <formula>#REF!</formula>
    </cfRule>
  </conditionalFormatting>
  <conditionalFormatting sqref="T53:XFD58 A53:C58">
    <cfRule type="cellIs" dxfId="2943" priority="6843" stopIfTrue="1" operator="equal">
      <formula>#REF!</formula>
    </cfRule>
  </conditionalFormatting>
  <conditionalFormatting sqref="A53:D58 T53:XFD58">
    <cfRule type="cellIs" dxfId="2942" priority="6842" stopIfTrue="1" operator="equal">
      <formula>#REF!</formula>
    </cfRule>
  </conditionalFormatting>
  <conditionalFormatting sqref="B53:B58">
    <cfRule type="cellIs" dxfId="2941" priority="6841" stopIfTrue="1" operator="equal">
      <formula>#REF!</formula>
    </cfRule>
  </conditionalFormatting>
  <conditionalFormatting sqref="T53:XFD58 A53:D58">
    <cfRule type="cellIs" dxfId="2940" priority="6840" stopIfTrue="1" operator="equal">
      <formula>#REF!</formula>
    </cfRule>
  </conditionalFormatting>
  <conditionalFormatting sqref="T53:XFD58">
    <cfRule type="cellIs" dxfId="2939" priority="6836" stopIfTrue="1" operator="equal">
      <formula>#REF!</formula>
    </cfRule>
  </conditionalFormatting>
  <conditionalFormatting sqref="T53:XFD58">
    <cfRule type="cellIs" dxfId="2938" priority="6838" stopIfTrue="1" operator="equal">
      <formula>#REF!</formula>
    </cfRule>
  </conditionalFormatting>
  <conditionalFormatting sqref="T53:XFD58">
    <cfRule type="cellIs" dxfId="2937" priority="6837" stopIfTrue="1" operator="equal">
      <formula>#REF!</formula>
    </cfRule>
  </conditionalFormatting>
  <conditionalFormatting sqref="S53:S58">
    <cfRule type="cellIs" dxfId="2936" priority="6833" operator="between">
      <formula>1</formula>
      <formula>5</formula>
    </cfRule>
    <cfRule type="cellIs" dxfId="2935" priority="6834" operator="equal">
      <formula>0</formula>
    </cfRule>
  </conditionalFormatting>
  <conditionalFormatting sqref="A53:D58 T53:XFD58">
    <cfRule type="cellIs" dxfId="2934" priority="6821" stopIfTrue="1" operator="equal">
      <formula>#REF!</formula>
    </cfRule>
  </conditionalFormatting>
  <conditionalFormatting sqref="S53:S58">
    <cfRule type="cellIs" dxfId="2933" priority="6825" operator="between">
      <formula>1</formula>
      <formula>5</formula>
    </cfRule>
    <cfRule type="cellIs" dxfId="2932" priority="6826" operator="equal">
      <formula>0</formula>
    </cfRule>
  </conditionalFormatting>
  <conditionalFormatting sqref="Q54:Q58">
    <cfRule type="cellIs" dxfId="2931" priority="6824" operator="equal">
      <formula>"2$U$2"</formula>
    </cfRule>
  </conditionalFormatting>
  <conditionalFormatting sqref="S53:S58">
    <cfRule type="cellIs" dxfId="2930" priority="6829" operator="between">
      <formula>1</formula>
      <formula>5</formula>
    </cfRule>
    <cfRule type="cellIs" dxfId="2929" priority="6830" operator="equal">
      <formula>0</formula>
    </cfRule>
  </conditionalFormatting>
  <conditionalFormatting sqref="T53:XFD58 A53:A58 C53:D58">
    <cfRule type="cellIs" dxfId="2928" priority="6828" stopIfTrue="1" operator="equal">
      <formula>#REF!</formula>
    </cfRule>
  </conditionalFormatting>
  <conditionalFormatting sqref="B53:B58">
    <cfRule type="cellIs" dxfId="2927" priority="6827" stopIfTrue="1" operator="equal">
      <formula>#REF!</formula>
    </cfRule>
  </conditionalFormatting>
  <conditionalFormatting sqref="T53:XFD58 A53:D58">
    <cfRule type="cellIs" dxfId="2926" priority="6835" stopIfTrue="1" operator="equal">
      <formula>#REF!</formula>
    </cfRule>
  </conditionalFormatting>
  <conditionalFormatting sqref="A53:C58 T53:XFD58">
    <cfRule type="cellIs" dxfId="2925" priority="6832" stopIfTrue="1" operator="equal">
      <formula>#REF!</formula>
    </cfRule>
  </conditionalFormatting>
  <conditionalFormatting sqref="D53:D58">
    <cfRule type="cellIs" dxfId="2924" priority="6831" stopIfTrue="1" operator="equal">
      <formula>#REF!</formula>
    </cfRule>
  </conditionalFormatting>
  <conditionalFormatting sqref="C53:D58 A53:A58">
    <cfRule type="cellIs" dxfId="2923" priority="6820" stopIfTrue="1" operator="equal">
      <formula>#REF!</formula>
    </cfRule>
  </conditionalFormatting>
  <conditionalFormatting sqref="C53:C58 A53:A58">
    <cfRule type="cellIs" dxfId="2922" priority="6819" stopIfTrue="1" operator="equal">
      <formula>#REF!</formula>
    </cfRule>
  </conditionalFormatting>
  <conditionalFormatting sqref="D53:D58">
    <cfRule type="cellIs" dxfId="2921" priority="6818" stopIfTrue="1" operator="equal">
      <formula>#REF!</formula>
    </cfRule>
  </conditionalFormatting>
  <conditionalFormatting sqref="A53:A58 C53:D58">
    <cfRule type="cellIs" dxfId="2920" priority="6817" stopIfTrue="1" operator="equal">
      <formula>#REF!</formula>
    </cfRule>
  </conditionalFormatting>
  <conditionalFormatting sqref="B53:B58">
    <cfRule type="cellIs" dxfId="2919" priority="6814" stopIfTrue="1" operator="equal">
      <formula>#REF!</formula>
    </cfRule>
  </conditionalFormatting>
  <conditionalFormatting sqref="B53:B58">
    <cfRule type="cellIs" dxfId="2918" priority="6816" stopIfTrue="1" operator="equal">
      <formula>#REF!</formula>
    </cfRule>
  </conditionalFormatting>
  <conditionalFormatting sqref="B53:B58">
    <cfRule type="cellIs" dxfId="2917" priority="6815" stopIfTrue="1" operator="equal">
      <formula>#REF!</formula>
    </cfRule>
  </conditionalFormatting>
  <conditionalFormatting sqref="S53:S58">
    <cfRule type="cellIs" dxfId="2916" priority="6808" operator="between">
      <formula>1</formula>
      <formula>5</formula>
    </cfRule>
    <cfRule type="cellIs" dxfId="2915" priority="6809" operator="equal">
      <formula>0</formula>
    </cfRule>
  </conditionalFormatting>
  <conditionalFormatting sqref="S53:S58">
    <cfRule type="cellIs" dxfId="2914" priority="6810" operator="between">
      <formula>1</formula>
      <formula>5</formula>
    </cfRule>
    <cfRule type="cellIs" dxfId="2913" priority="6811" operator="equal">
      <formula>0</formula>
    </cfRule>
  </conditionalFormatting>
  <conditionalFormatting sqref="R53:R58">
    <cfRule type="cellIs" dxfId="2912" priority="6805" operator="equal">
      <formula>"2$U$2"</formula>
    </cfRule>
  </conditionalFormatting>
  <conditionalFormatting sqref="Q54:Q58">
    <cfRule type="cellIs" dxfId="2911" priority="6806" operator="equal">
      <formula>"2$U$2"</formula>
    </cfRule>
  </conditionalFormatting>
  <conditionalFormatting sqref="Q54:R58 R53">
    <cfRule type="cellIs" dxfId="2910" priority="6804" operator="equal">
      <formula>"2$U$2"</formula>
    </cfRule>
  </conditionalFormatting>
  <conditionalFormatting sqref="S53:S58">
    <cfRule type="cellIs" dxfId="2909" priority="6801" operator="between">
      <formula>1</formula>
      <formula>5</formula>
    </cfRule>
    <cfRule type="cellIs" dxfId="2908" priority="6802" operator="equal">
      <formula>0</formula>
    </cfRule>
  </conditionalFormatting>
  <conditionalFormatting sqref="A53:D58 T53:XFD58">
    <cfRule type="cellIs" dxfId="2907" priority="6803" stopIfTrue="1" operator="equal">
      <formula>#REF!</formula>
    </cfRule>
  </conditionalFormatting>
  <conditionalFormatting sqref="A53:C58 T53:XFD58">
    <cfRule type="cellIs" dxfId="2906" priority="6800" stopIfTrue="1" operator="equal">
      <formula>#REF!</formula>
    </cfRule>
  </conditionalFormatting>
  <conditionalFormatting sqref="T53:XFD58 A53:D58">
    <cfRule type="cellIs" dxfId="2905" priority="6799" stopIfTrue="1" operator="equal">
      <formula>#REF!</formula>
    </cfRule>
  </conditionalFormatting>
  <conditionalFormatting sqref="B53:B58">
    <cfRule type="cellIs" dxfId="2904" priority="6798" stopIfTrue="1" operator="equal">
      <formula>#REF!</formula>
    </cfRule>
  </conditionalFormatting>
  <conditionalFormatting sqref="A53:D58 T53:XFD58">
    <cfRule type="cellIs" dxfId="2903" priority="6797" stopIfTrue="1" operator="equal">
      <formula>#REF!</formula>
    </cfRule>
  </conditionalFormatting>
  <conditionalFormatting sqref="T53:XFD58">
    <cfRule type="cellIs" dxfId="2902" priority="6793" stopIfTrue="1" operator="equal">
      <formula>#REF!</formula>
    </cfRule>
  </conditionalFormatting>
  <conditionalFormatting sqref="T53:XFD58">
    <cfRule type="cellIs" dxfId="2901" priority="6795" stopIfTrue="1" operator="equal">
      <formula>#REF!</formula>
    </cfRule>
  </conditionalFormatting>
  <conditionalFormatting sqref="T53:XFD58">
    <cfRule type="cellIs" dxfId="2900" priority="6794" stopIfTrue="1" operator="equal">
      <formula>#REF!</formula>
    </cfRule>
  </conditionalFormatting>
  <conditionalFormatting sqref="S53:S58">
    <cfRule type="cellIs" dxfId="2899" priority="6790" operator="between">
      <formula>1</formula>
      <formula>5</formula>
    </cfRule>
    <cfRule type="cellIs" dxfId="2898" priority="6791" operator="equal">
      <formula>0</formula>
    </cfRule>
  </conditionalFormatting>
  <conditionalFormatting sqref="T53:XFD58 A53:D58">
    <cfRule type="cellIs" dxfId="2897" priority="6778" stopIfTrue="1" operator="equal">
      <formula>#REF!</formula>
    </cfRule>
  </conditionalFormatting>
  <conditionalFormatting sqref="R53:R58">
    <cfRule type="cellIs" dxfId="2896" priority="6779" operator="equal">
      <formula>"2$U$2"</formula>
    </cfRule>
  </conditionalFormatting>
  <conditionalFormatting sqref="S53:S58">
    <cfRule type="cellIs" dxfId="2895" priority="6782" operator="between">
      <formula>1</formula>
      <formula>5</formula>
    </cfRule>
    <cfRule type="cellIs" dxfId="2894" priority="6783" operator="equal">
      <formula>0</formula>
    </cfRule>
  </conditionalFormatting>
  <conditionalFormatting sqref="Q54:Q58">
    <cfRule type="cellIs" dxfId="2893" priority="6781" operator="equal">
      <formula>"2$U$2"</formula>
    </cfRule>
  </conditionalFormatting>
  <conditionalFormatting sqref="S53:S58">
    <cfRule type="cellIs" dxfId="2892" priority="6786" operator="between">
      <formula>1</formula>
      <formula>5</formula>
    </cfRule>
    <cfRule type="cellIs" dxfId="2891" priority="6787" operator="equal">
      <formula>0</formula>
    </cfRule>
  </conditionalFormatting>
  <conditionalFormatting sqref="C53:D58 A53:A58 T53:XFD58">
    <cfRule type="cellIs" dxfId="2890" priority="6785" stopIfTrue="1" operator="equal">
      <formula>#REF!</formula>
    </cfRule>
  </conditionalFormatting>
  <conditionalFormatting sqref="B53:B58">
    <cfRule type="cellIs" dxfId="2889" priority="6784" stopIfTrue="1" operator="equal">
      <formula>#REF!</formula>
    </cfRule>
  </conditionalFormatting>
  <conditionalFormatting sqref="A53:D58 T53:XFD58">
    <cfRule type="cellIs" dxfId="2888" priority="6792" stopIfTrue="1" operator="equal">
      <formula>#REF!</formula>
    </cfRule>
  </conditionalFormatting>
  <conditionalFormatting sqref="T53:XFD58 A53:C58">
    <cfRule type="cellIs" dxfId="2887" priority="6789" stopIfTrue="1" operator="equal">
      <formula>#REF!</formula>
    </cfRule>
  </conditionalFormatting>
  <conditionalFormatting sqref="D53:D58">
    <cfRule type="cellIs" dxfId="2886" priority="6788" stopIfTrue="1" operator="equal">
      <formula>#REF!</formula>
    </cfRule>
  </conditionalFormatting>
  <conditionalFormatting sqref="A53:A58 C53:D58">
    <cfRule type="cellIs" dxfId="2885" priority="6777" stopIfTrue="1" operator="equal">
      <formula>#REF!</formula>
    </cfRule>
  </conditionalFormatting>
  <conditionalFormatting sqref="A53:A58 C53:C58">
    <cfRule type="cellIs" dxfId="2884" priority="6776" stopIfTrue="1" operator="equal">
      <formula>#REF!</formula>
    </cfRule>
  </conditionalFormatting>
  <conditionalFormatting sqref="D53:D58">
    <cfRule type="cellIs" dxfId="2883" priority="6775" stopIfTrue="1" operator="equal">
      <formula>#REF!</formula>
    </cfRule>
  </conditionalFormatting>
  <conditionalFormatting sqref="C53:D58 A53:A58">
    <cfRule type="cellIs" dxfId="2882" priority="6774" stopIfTrue="1" operator="equal">
      <formula>#REF!</formula>
    </cfRule>
  </conditionalFormatting>
  <conditionalFormatting sqref="B53:B58">
    <cfRule type="cellIs" dxfId="2881" priority="6771" stopIfTrue="1" operator="equal">
      <formula>#REF!</formula>
    </cfRule>
  </conditionalFormatting>
  <conditionalFormatting sqref="B53:B58">
    <cfRule type="cellIs" dxfId="2880" priority="6773" stopIfTrue="1" operator="equal">
      <formula>#REF!</formula>
    </cfRule>
  </conditionalFormatting>
  <conditionalFormatting sqref="B53:B58">
    <cfRule type="cellIs" dxfId="2879" priority="6772" stopIfTrue="1" operator="equal">
      <formula>#REF!</formula>
    </cfRule>
  </conditionalFormatting>
  <conditionalFormatting sqref="S53:S58">
    <cfRule type="cellIs" dxfId="2878" priority="6765" operator="between">
      <formula>1</formula>
      <formula>5</formula>
    </cfRule>
    <cfRule type="cellIs" dxfId="2877" priority="6766" operator="equal">
      <formula>0</formula>
    </cfRule>
  </conditionalFormatting>
  <conditionalFormatting sqref="S53:S58">
    <cfRule type="cellIs" dxfId="2876" priority="6769" operator="between">
      <formula>1</formula>
      <formula>5</formula>
    </cfRule>
    <cfRule type="cellIs" dxfId="2875" priority="6770" operator="equal">
      <formula>0</formula>
    </cfRule>
  </conditionalFormatting>
  <conditionalFormatting sqref="S53:S58">
    <cfRule type="cellIs" dxfId="2874" priority="6767" operator="between">
      <formula>1</formula>
      <formula>5</formula>
    </cfRule>
    <cfRule type="cellIs" dxfId="2873" priority="6768" operator="equal">
      <formula>0</formula>
    </cfRule>
  </conditionalFormatting>
  <conditionalFormatting sqref="R53:R58">
    <cfRule type="cellIs" dxfId="2872" priority="6762" operator="equal">
      <formula>"2$U$2"</formula>
    </cfRule>
  </conditionalFormatting>
  <conditionalFormatting sqref="Q54:Q58">
    <cfRule type="cellIs" dxfId="2871" priority="6763" operator="equal">
      <formula>"2$U$2"</formula>
    </cfRule>
  </conditionalFormatting>
  <conditionalFormatting sqref="R54:R58">
    <cfRule type="cellIs" dxfId="2870" priority="6714" operator="equal">
      <formula>"2$U$2"</formula>
    </cfRule>
  </conditionalFormatting>
  <conditionalFormatting sqref="Q54:Q58">
    <cfRule type="cellIs" dxfId="2869" priority="6716" operator="equal">
      <formula>"2$U$2"</formula>
    </cfRule>
  </conditionalFormatting>
  <conditionalFormatting sqref="R53">
    <cfRule type="cellIs" dxfId="2868" priority="6699" operator="equal">
      <formula>"2$U$2"</formula>
    </cfRule>
  </conditionalFormatting>
  <conditionalFormatting sqref="S53:S58">
    <cfRule type="cellIs" dxfId="2867" priority="6717" operator="between">
      <formula>1</formula>
      <formula>5</formula>
    </cfRule>
    <cfRule type="cellIs" dxfId="2866" priority="6718" operator="equal">
      <formula>0</formula>
    </cfRule>
  </conditionalFormatting>
  <conditionalFormatting sqref="B53:C58">
    <cfRule type="cellIs" dxfId="2865" priority="6710" stopIfTrue="1" operator="equal">
      <formula>#REF!</formula>
    </cfRule>
  </conditionalFormatting>
  <conditionalFormatting sqref="D53:D58">
    <cfRule type="cellIs" dxfId="2864" priority="6709" stopIfTrue="1" operator="equal">
      <formula>#REF!</formula>
    </cfRule>
  </conditionalFormatting>
  <conditionalFormatting sqref="R54:R58">
    <cfRule type="cellIs" dxfId="2863" priority="6700" operator="equal">
      <formula>"2$U$2"</formula>
    </cfRule>
  </conditionalFormatting>
  <conditionalFormatting sqref="S53:S58">
    <cfRule type="cellIs" dxfId="2862" priority="6760" operator="between">
      <formula>1</formula>
      <formula>5</formula>
    </cfRule>
    <cfRule type="cellIs" dxfId="2861" priority="6761" operator="equal">
      <formula>0</formula>
    </cfRule>
  </conditionalFormatting>
  <conditionalFormatting sqref="D53:D58">
    <cfRule type="cellIs" dxfId="2860" priority="6759" stopIfTrue="1" operator="equal">
      <formula>#REF!</formula>
    </cfRule>
  </conditionalFormatting>
  <conditionalFormatting sqref="B53:B58">
    <cfRule type="cellIs" dxfId="2859" priority="6758" stopIfTrue="1" operator="equal">
      <formula>#REF!</formula>
    </cfRule>
  </conditionalFormatting>
  <conditionalFormatting sqref="T53:XFD58 C53:D58 A53:A58">
    <cfRule type="cellIs" dxfId="2858" priority="6754" stopIfTrue="1" operator="equal">
      <formula>#REF!</formula>
    </cfRule>
  </conditionalFormatting>
  <conditionalFormatting sqref="T53:XFD58 A53:D58">
    <cfRule type="cellIs" dxfId="2857" priority="6756" stopIfTrue="1" operator="equal">
      <formula>#REF!</formula>
    </cfRule>
  </conditionalFormatting>
  <conditionalFormatting sqref="T53:XFD58 A53:C58">
    <cfRule type="cellIs" dxfId="2856" priority="6755" stopIfTrue="1" operator="equal">
      <formula>#REF!</formula>
    </cfRule>
  </conditionalFormatting>
  <conditionalFormatting sqref="S53:S58">
    <cfRule type="cellIs" dxfId="2855" priority="6724" operator="between">
      <formula>1</formula>
      <formula>5</formula>
    </cfRule>
    <cfRule type="cellIs" dxfId="2854" priority="6725" operator="equal">
      <formula>0</formula>
    </cfRule>
  </conditionalFormatting>
  <conditionalFormatting sqref="Q54:Q58">
    <cfRule type="cellIs" dxfId="2853" priority="6729" operator="equal">
      <formula>"2$U$2"</formula>
    </cfRule>
  </conditionalFormatting>
  <conditionalFormatting sqref="C53:D58">
    <cfRule type="cellIs" dxfId="2852" priority="6733" stopIfTrue="1" operator="equal">
      <formula>#REF!</formula>
    </cfRule>
  </conditionalFormatting>
  <conditionalFormatting sqref="B53:B58">
    <cfRule type="cellIs" dxfId="2851" priority="6732" stopIfTrue="1" operator="equal">
      <formula>#REF!</formula>
    </cfRule>
  </conditionalFormatting>
  <conditionalFormatting sqref="S53:S58">
    <cfRule type="cellIs" dxfId="2850" priority="6730" operator="between">
      <formula>1</formula>
      <formula>5</formula>
    </cfRule>
    <cfRule type="cellIs" dxfId="2849" priority="6731" operator="equal">
      <formula>0</formula>
    </cfRule>
  </conditionalFormatting>
  <conditionalFormatting sqref="B53:D58">
    <cfRule type="cellIs" dxfId="2848" priority="6726" stopIfTrue="1" operator="equal">
      <formula>#REF!</formula>
    </cfRule>
  </conditionalFormatting>
  <conditionalFormatting sqref="R54:R58">
    <cfRule type="cellIs" dxfId="2847" priority="6727" operator="equal">
      <formula>"2$U$2"</formula>
    </cfRule>
  </conditionalFormatting>
  <conditionalFormatting sqref="T53:XFD58 A53:A58">
    <cfRule type="cellIs" dxfId="2846" priority="6753" stopIfTrue="1" operator="equal">
      <formula>#REF!</formula>
    </cfRule>
  </conditionalFormatting>
  <conditionalFormatting sqref="A53:A58 T53:XFD58">
    <cfRule type="cellIs" dxfId="2845" priority="6752" stopIfTrue="1" operator="equal">
      <formula>#REF!</formula>
    </cfRule>
  </conditionalFormatting>
  <conditionalFormatting sqref="A53:A58 T53:XFD58">
    <cfRule type="cellIs" dxfId="2844" priority="6751" stopIfTrue="1" operator="equal">
      <formula>#REF!</formula>
    </cfRule>
  </conditionalFormatting>
  <conditionalFormatting sqref="A53:A58 T53:XFD58">
    <cfRule type="cellIs" dxfId="2843" priority="6748" stopIfTrue="1" operator="equal">
      <formula>#REF!</formula>
    </cfRule>
  </conditionalFormatting>
  <conditionalFormatting sqref="A53:A58 T53:XFD58">
    <cfRule type="cellIs" dxfId="2842" priority="6750" stopIfTrue="1" operator="equal">
      <formula>#REF!</formula>
    </cfRule>
  </conditionalFormatting>
  <conditionalFormatting sqref="T53:XFD58 A53:A58">
    <cfRule type="cellIs" dxfId="2841" priority="6749" stopIfTrue="1" operator="equal">
      <formula>#REF!</formula>
    </cfRule>
  </conditionalFormatting>
  <conditionalFormatting sqref="S53:S58">
    <cfRule type="cellIs" dxfId="2840" priority="6744" operator="between">
      <formula>1</formula>
      <formula>5</formula>
    </cfRule>
    <cfRule type="cellIs" dxfId="2839" priority="6745" operator="equal">
      <formula>0</formula>
    </cfRule>
  </conditionalFormatting>
  <conditionalFormatting sqref="Q54:Q58">
    <cfRule type="cellIs" dxfId="2838" priority="6743" operator="equal">
      <formula>"2$U$2"</formula>
    </cfRule>
  </conditionalFormatting>
  <conditionalFormatting sqref="C53:D58">
    <cfRule type="cellIs" dxfId="2837" priority="6747" stopIfTrue="1" operator="equal">
      <formula>#REF!</formula>
    </cfRule>
  </conditionalFormatting>
  <conditionalFormatting sqref="B53:B58">
    <cfRule type="cellIs" dxfId="2836" priority="6746" stopIfTrue="1" operator="equal">
      <formula>#REF!</formula>
    </cfRule>
  </conditionalFormatting>
  <conditionalFormatting sqref="R54:R58">
    <cfRule type="cellIs" dxfId="2835" priority="6741" operator="equal">
      <formula>"2$U$2"</formula>
    </cfRule>
  </conditionalFormatting>
  <conditionalFormatting sqref="S53:S58">
    <cfRule type="cellIs" dxfId="2834" priority="6738" operator="between">
      <formula>1</formula>
      <formula>5</formula>
    </cfRule>
    <cfRule type="cellIs" dxfId="2833" priority="6739" operator="equal">
      <formula>0</formula>
    </cfRule>
  </conditionalFormatting>
  <conditionalFormatting sqref="B53:D58">
    <cfRule type="cellIs" dxfId="2832" priority="6740" stopIfTrue="1" operator="equal">
      <formula>#REF!</formula>
    </cfRule>
  </conditionalFormatting>
  <conditionalFormatting sqref="S53:S58">
    <cfRule type="cellIs" dxfId="2831" priority="6734" operator="between">
      <formula>1</formula>
      <formula>5</formula>
    </cfRule>
    <cfRule type="cellIs" dxfId="2830" priority="6735" operator="equal">
      <formula>0</formula>
    </cfRule>
  </conditionalFormatting>
  <conditionalFormatting sqref="B53:C58">
    <cfRule type="cellIs" dxfId="2829" priority="6737" stopIfTrue="1" operator="equal">
      <formula>#REF!</formula>
    </cfRule>
  </conditionalFormatting>
  <conditionalFormatting sqref="D53:D58">
    <cfRule type="cellIs" dxfId="2828" priority="6736" stopIfTrue="1" operator="equal">
      <formula>#REF!</formula>
    </cfRule>
  </conditionalFormatting>
  <conditionalFormatting sqref="R54:R58">
    <cfRule type="cellIs" dxfId="2827" priority="6721" operator="equal">
      <formula>"2$U$2"</formula>
    </cfRule>
  </conditionalFormatting>
  <conditionalFormatting sqref="S53:S58">
    <cfRule type="cellIs" dxfId="2826" priority="6711" operator="between">
      <formula>1</formula>
      <formula>5</formula>
    </cfRule>
    <cfRule type="cellIs" dxfId="2825" priority="6712" operator="equal">
      <formula>0</formula>
    </cfRule>
  </conditionalFormatting>
  <conditionalFormatting sqref="Q54:Q58">
    <cfRule type="cellIs" dxfId="2824" priority="6723" operator="equal">
      <formula>"2$U$2"</formula>
    </cfRule>
  </conditionalFormatting>
  <conditionalFormatting sqref="S53:S58">
    <cfRule type="cellIs" dxfId="2823" priority="6703" operator="between">
      <formula>1</formula>
      <formula>5</formula>
    </cfRule>
    <cfRule type="cellIs" dxfId="2822" priority="6704" operator="equal">
      <formula>0</formula>
    </cfRule>
  </conditionalFormatting>
  <conditionalFormatting sqref="S53:S58">
    <cfRule type="cellIs" dxfId="2821" priority="6707" operator="between">
      <formula>1</formula>
      <formula>5</formula>
    </cfRule>
    <cfRule type="cellIs" dxfId="2820" priority="6708" operator="equal">
      <formula>0</formula>
    </cfRule>
  </conditionalFormatting>
  <conditionalFormatting sqref="Q54:Q58">
    <cfRule type="cellIs" dxfId="2819" priority="6702" operator="equal">
      <formula>"2$U$2"</formula>
    </cfRule>
  </conditionalFormatting>
  <conditionalFormatting sqref="C53:D58">
    <cfRule type="cellIs" dxfId="2818" priority="6706" stopIfTrue="1" operator="equal">
      <formula>#REF!</formula>
    </cfRule>
  </conditionalFormatting>
  <conditionalFormatting sqref="B53:B58">
    <cfRule type="cellIs" dxfId="2817" priority="6705" stopIfTrue="1" operator="equal">
      <formula>#REF!</formula>
    </cfRule>
  </conditionalFormatting>
  <conditionalFormatting sqref="C53:D58">
    <cfRule type="cellIs" dxfId="2816" priority="6720" stopIfTrue="1" operator="equal">
      <formula>#REF!</formula>
    </cfRule>
  </conditionalFormatting>
  <conditionalFormatting sqref="B53:B58">
    <cfRule type="cellIs" dxfId="2815" priority="6719" stopIfTrue="1" operator="equal">
      <formula>#REF!</formula>
    </cfRule>
  </conditionalFormatting>
  <conditionalFormatting sqref="B53:D58">
    <cfRule type="cellIs" dxfId="2814" priority="6713" stopIfTrue="1" operator="equal">
      <formula>#REF!</formula>
    </cfRule>
  </conditionalFormatting>
  <conditionalFormatting sqref="C53:D58 A53:A58 T53:T58 V53:XFD58">
    <cfRule type="cellIs" dxfId="2813" priority="6903" stopIfTrue="1" operator="equal">
      <formula>#REF!</formula>
    </cfRule>
  </conditionalFormatting>
  <conditionalFormatting sqref="B53:B58">
    <cfRule type="cellIs" dxfId="2812" priority="6902" stopIfTrue="1" operator="equal">
      <formula>#REF!</formula>
    </cfRule>
  </conditionalFormatting>
  <conditionalFormatting sqref="S53:S58">
    <cfRule type="cellIs" dxfId="2811" priority="6900" operator="between">
      <formula>1</formula>
      <formula>5</formula>
    </cfRule>
    <cfRule type="cellIs" dxfId="2810" priority="6901" operator="equal">
      <formula>0</formula>
    </cfRule>
  </conditionalFormatting>
  <conditionalFormatting sqref="Q54:Q58">
    <cfRule type="cellIs" dxfId="2809" priority="6899" operator="equal">
      <formula>"2$U$2"</formula>
    </cfRule>
  </conditionalFormatting>
  <conditionalFormatting sqref="R53:R58">
    <cfRule type="cellIs" dxfId="2808" priority="6898" operator="equal">
      <formula>"2$U$2"</formula>
    </cfRule>
  </conditionalFormatting>
  <conditionalFormatting sqref="Q54:R58 R53">
    <cfRule type="cellIs" dxfId="2807" priority="6897" operator="equal">
      <formula>"2$U$2"</formula>
    </cfRule>
  </conditionalFormatting>
  <conditionalFormatting sqref="C53:D58 A53:A58 T53:T58 V53:XFD58">
    <cfRule type="cellIs" dxfId="2806" priority="6895" stopIfTrue="1" operator="equal">
      <formula>#REF!</formula>
    </cfRule>
  </conditionalFormatting>
  <conditionalFormatting sqref="B53:B58">
    <cfRule type="cellIs" dxfId="2805" priority="6894" stopIfTrue="1" operator="equal">
      <formula>#REF!</formula>
    </cfRule>
  </conditionalFormatting>
  <conditionalFormatting sqref="S53:S58">
    <cfRule type="cellIs" dxfId="2804" priority="6892" operator="between">
      <formula>1</formula>
      <formula>5</formula>
    </cfRule>
    <cfRule type="cellIs" dxfId="2803" priority="6893" operator="equal">
      <formula>0</formula>
    </cfRule>
  </conditionalFormatting>
  <conditionalFormatting sqref="Q54:Q58">
    <cfRule type="cellIs" dxfId="2802" priority="6891" operator="equal">
      <formula>"2$U$2"</formula>
    </cfRule>
  </conditionalFormatting>
  <conditionalFormatting sqref="R53:R58">
    <cfRule type="cellIs" dxfId="2801" priority="6890" operator="equal">
      <formula>"2$U$2"</formula>
    </cfRule>
  </conditionalFormatting>
  <conditionalFormatting sqref="A53:C58 T53:XFD58">
    <cfRule type="cellIs" dxfId="2800" priority="6875" stopIfTrue="1" operator="equal">
      <formula>#REF!</formula>
    </cfRule>
  </conditionalFormatting>
  <conditionalFormatting sqref="S53:S58">
    <cfRule type="cellIs" dxfId="2799" priority="6868" operator="between">
      <formula>1</formula>
      <formula>5</formula>
    </cfRule>
    <cfRule type="cellIs" dxfId="2798" priority="6869" operator="equal">
      <formula>0</formula>
    </cfRule>
  </conditionalFormatting>
  <conditionalFormatting sqref="R53:R58">
    <cfRule type="cellIs" dxfId="2797" priority="6865" operator="equal">
      <formula>"2$U$2"</formula>
    </cfRule>
  </conditionalFormatting>
  <conditionalFormatting sqref="Q54:Q58">
    <cfRule type="cellIs" dxfId="2796" priority="6867" operator="equal">
      <formula>"2$U$2"</formula>
    </cfRule>
  </conditionalFormatting>
  <conditionalFormatting sqref="S53:S58">
    <cfRule type="cellIs" dxfId="2795" priority="6853" operator="between">
      <formula>1</formula>
      <formula>5</formula>
    </cfRule>
    <cfRule type="cellIs" dxfId="2794" priority="6854" operator="equal">
      <formula>0</formula>
    </cfRule>
  </conditionalFormatting>
  <conditionalFormatting sqref="S53:S58">
    <cfRule type="cellIs" dxfId="2793" priority="6855" operator="between">
      <formula>1</formula>
      <formula>5</formula>
    </cfRule>
    <cfRule type="cellIs" dxfId="2792" priority="6856" operator="equal">
      <formula>0</formula>
    </cfRule>
  </conditionalFormatting>
  <conditionalFormatting sqref="R53:R58">
    <cfRule type="cellIs" dxfId="2791" priority="6848" operator="equal">
      <formula>"2$U$2"</formula>
    </cfRule>
  </conditionalFormatting>
  <conditionalFormatting sqref="S53:S58">
    <cfRule type="cellIs" dxfId="2790" priority="6851" operator="between">
      <formula>1</formula>
      <formula>5</formula>
    </cfRule>
    <cfRule type="cellIs" dxfId="2789" priority="6852" operator="equal">
      <formula>0</formula>
    </cfRule>
  </conditionalFormatting>
  <conditionalFormatting sqref="S53:S58">
    <cfRule type="cellIs" dxfId="2788" priority="6887" operator="between">
      <formula>1</formula>
      <formula>5</formula>
    </cfRule>
    <cfRule type="cellIs" dxfId="2787" priority="6888" operator="equal">
      <formula>0</formula>
    </cfRule>
  </conditionalFormatting>
  <conditionalFormatting sqref="T53:XFD58 A53:D58">
    <cfRule type="cellIs" dxfId="2786" priority="6889" stopIfTrue="1" operator="equal">
      <formula>#REF!</formula>
    </cfRule>
  </conditionalFormatting>
  <conditionalFormatting sqref="T53:XFD58 A53:C58">
    <cfRule type="cellIs" dxfId="2785" priority="6886" stopIfTrue="1" operator="equal">
      <formula>#REF!</formula>
    </cfRule>
  </conditionalFormatting>
  <conditionalFormatting sqref="A53:D58 T53:XFD58">
    <cfRule type="cellIs" dxfId="2784" priority="6885" stopIfTrue="1" operator="equal">
      <formula>#REF!</formula>
    </cfRule>
  </conditionalFormatting>
  <conditionalFormatting sqref="B53:B58">
    <cfRule type="cellIs" dxfId="2783" priority="6884" stopIfTrue="1" operator="equal">
      <formula>#REF!</formula>
    </cfRule>
  </conditionalFormatting>
  <conditionalFormatting sqref="T53:XFD58 A53:D58">
    <cfRule type="cellIs" dxfId="2782" priority="6883" stopIfTrue="1" operator="equal">
      <formula>#REF!</formula>
    </cfRule>
  </conditionalFormatting>
  <conditionalFormatting sqref="T53:XFD58">
    <cfRule type="cellIs" dxfId="2781" priority="6879" stopIfTrue="1" operator="equal">
      <formula>#REF!</formula>
    </cfRule>
  </conditionalFormatting>
  <conditionalFormatting sqref="T53:XFD58">
    <cfRule type="cellIs" dxfId="2780" priority="6881" stopIfTrue="1" operator="equal">
      <formula>#REF!</formula>
    </cfRule>
  </conditionalFormatting>
  <conditionalFormatting sqref="T53:XFD58">
    <cfRule type="cellIs" dxfId="2779" priority="6880" stopIfTrue="1" operator="equal">
      <formula>#REF!</formula>
    </cfRule>
  </conditionalFormatting>
  <conditionalFormatting sqref="S53:S58">
    <cfRule type="cellIs" dxfId="2778" priority="6876" operator="between">
      <formula>1</formula>
      <formula>5</formula>
    </cfRule>
    <cfRule type="cellIs" dxfId="2777" priority="6877" operator="equal">
      <formula>0</formula>
    </cfRule>
  </conditionalFormatting>
  <conditionalFormatting sqref="A53:D58 T53:XFD58">
    <cfRule type="cellIs" dxfId="2776" priority="6864" stopIfTrue="1" operator="equal">
      <formula>#REF!</formula>
    </cfRule>
  </conditionalFormatting>
  <conditionalFormatting sqref="S53:S58">
    <cfRule type="cellIs" dxfId="2775" priority="6872" operator="between">
      <formula>1</formula>
      <formula>5</formula>
    </cfRule>
    <cfRule type="cellIs" dxfId="2774" priority="6873" operator="equal">
      <formula>0</formula>
    </cfRule>
  </conditionalFormatting>
  <conditionalFormatting sqref="T53:XFD58 A53:A58 C53:D58">
    <cfRule type="cellIs" dxfId="2773" priority="6871" stopIfTrue="1" operator="equal">
      <formula>#REF!</formula>
    </cfRule>
  </conditionalFormatting>
  <conditionalFormatting sqref="B53:B58">
    <cfRule type="cellIs" dxfId="2772" priority="6870" stopIfTrue="1" operator="equal">
      <formula>#REF!</formula>
    </cfRule>
  </conditionalFormatting>
  <conditionalFormatting sqref="T53:XFD58 A53:D58">
    <cfRule type="cellIs" dxfId="2771" priority="6878" stopIfTrue="1" operator="equal">
      <formula>#REF!</formula>
    </cfRule>
  </conditionalFormatting>
  <conditionalFormatting sqref="D53:D58">
    <cfRule type="cellIs" dxfId="2770" priority="6874" stopIfTrue="1" operator="equal">
      <formula>#REF!</formula>
    </cfRule>
  </conditionalFormatting>
  <conditionalFormatting sqref="C53:D58 A53:A58">
    <cfRule type="cellIs" dxfId="2769" priority="6863" stopIfTrue="1" operator="equal">
      <formula>#REF!</formula>
    </cfRule>
  </conditionalFormatting>
  <conditionalFormatting sqref="C53:C58 A53:A58">
    <cfRule type="cellIs" dxfId="2768" priority="6862" stopIfTrue="1" operator="equal">
      <formula>#REF!</formula>
    </cfRule>
  </conditionalFormatting>
  <conditionalFormatting sqref="D53:D58">
    <cfRule type="cellIs" dxfId="2767" priority="6861" stopIfTrue="1" operator="equal">
      <formula>#REF!</formula>
    </cfRule>
  </conditionalFormatting>
  <conditionalFormatting sqref="A53:A58 C53:D58">
    <cfRule type="cellIs" dxfId="2766" priority="6860" stopIfTrue="1" operator="equal">
      <formula>#REF!</formula>
    </cfRule>
  </conditionalFormatting>
  <conditionalFormatting sqref="B53:B58">
    <cfRule type="cellIs" dxfId="2765" priority="6857" stopIfTrue="1" operator="equal">
      <formula>#REF!</formula>
    </cfRule>
  </conditionalFormatting>
  <conditionalFormatting sqref="B53:B58">
    <cfRule type="cellIs" dxfId="2764" priority="6859" stopIfTrue="1" operator="equal">
      <formula>#REF!</formula>
    </cfRule>
  </conditionalFormatting>
  <conditionalFormatting sqref="B53:B58">
    <cfRule type="cellIs" dxfId="2763" priority="6858" stopIfTrue="1" operator="equal">
      <formula>#REF!</formula>
    </cfRule>
  </conditionalFormatting>
  <conditionalFormatting sqref="Q54:Q58">
    <cfRule type="cellIs" dxfId="2762" priority="6849" operator="equal">
      <formula>"2$U$2"</formula>
    </cfRule>
  </conditionalFormatting>
  <conditionalFormatting sqref="V56:XFD58 T57:T58 A56:A58 C56:D58">
    <cfRule type="cellIs" dxfId="2761" priority="6697" stopIfTrue="1" operator="equal">
      <formula>#REF!</formula>
    </cfRule>
  </conditionalFormatting>
  <conditionalFormatting sqref="B56:B58">
    <cfRule type="cellIs" dxfId="2760" priority="6696" stopIfTrue="1" operator="equal">
      <formula>#REF!</formula>
    </cfRule>
  </conditionalFormatting>
  <conditionalFormatting sqref="S57:S58">
    <cfRule type="cellIs" dxfId="2759" priority="6694" operator="between">
      <formula>1</formula>
      <formula>5</formula>
    </cfRule>
    <cfRule type="cellIs" dxfId="2758" priority="6695" operator="equal">
      <formula>0</formula>
    </cfRule>
  </conditionalFormatting>
  <conditionalFormatting sqref="Q57:Q58">
    <cfRule type="cellIs" dxfId="2757" priority="6691" operator="equal">
      <formula>"2$U$2"</formula>
    </cfRule>
  </conditionalFormatting>
  <conditionalFormatting sqref="R57:R58">
    <cfRule type="cellIs" dxfId="2756" priority="6689" operator="equal">
      <formula>"2$U$2"</formula>
    </cfRule>
  </conditionalFormatting>
  <conditionalFormatting sqref="S56">
    <cfRule type="cellIs" dxfId="2755" priority="6682" operator="between">
      <formula>1</formula>
      <formula>5</formula>
    </cfRule>
    <cfRule type="cellIs" dxfId="2754" priority="6683" operator="equal">
      <formula>0</formula>
    </cfRule>
  </conditionalFormatting>
  <conditionalFormatting sqref="S56">
    <cfRule type="cellIs" dxfId="2753" priority="6686" operator="between">
      <formula>1</formula>
      <formula>5</formula>
    </cfRule>
    <cfRule type="cellIs" dxfId="2752" priority="6687" operator="equal">
      <formula>0</formula>
    </cfRule>
  </conditionalFormatting>
  <conditionalFormatting sqref="R56">
    <cfRule type="cellIs" dxfId="2751" priority="6681" operator="equal">
      <formula>"2$U$2"</formula>
    </cfRule>
  </conditionalFormatting>
  <conditionalFormatting sqref="S56">
    <cfRule type="cellIs" dxfId="2750" priority="6684" operator="between">
      <formula>1</formula>
      <formula>5</formula>
    </cfRule>
    <cfRule type="cellIs" dxfId="2749" priority="6685" operator="equal">
      <formula>0</formula>
    </cfRule>
  </conditionalFormatting>
  <conditionalFormatting sqref="Q98">
    <cfRule type="cellIs" dxfId="2748" priority="6631" operator="equal">
      <formula>"2$U$2"</formula>
    </cfRule>
  </conditionalFormatting>
  <conditionalFormatting sqref="Q104">
    <cfRule type="cellIs" dxfId="2747" priority="6619" operator="equal">
      <formula>"2$U$2"</formula>
    </cfRule>
  </conditionalFormatting>
  <conditionalFormatting sqref="Q107">
    <cfRule type="cellIs" dxfId="2746" priority="6615" operator="equal">
      <formula>"2$U$2"</formula>
    </cfRule>
  </conditionalFormatting>
  <conditionalFormatting sqref="Q98">
    <cfRule type="cellIs" dxfId="2745" priority="6634" operator="equal">
      <formula>"2$U$2"</formula>
    </cfRule>
  </conditionalFormatting>
  <conditionalFormatting sqref="Q98">
    <cfRule type="cellIs" dxfId="2744" priority="6633" operator="equal">
      <formula>"2$U$2"</formula>
    </cfRule>
  </conditionalFormatting>
  <conditionalFormatting sqref="Q98">
    <cfRule type="cellIs" dxfId="2743" priority="6632" operator="equal">
      <formula>"2$U$2"</formula>
    </cfRule>
  </conditionalFormatting>
  <conditionalFormatting sqref="Q104">
    <cfRule type="cellIs" dxfId="2742" priority="6622" operator="equal">
      <formula>"2$U$2"</formula>
    </cfRule>
  </conditionalFormatting>
  <conditionalFormatting sqref="Q104">
    <cfRule type="cellIs" dxfId="2741" priority="6620" operator="equal">
      <formula>"2$U$2"</formula>
    </cfRule>
  </conditionalFormatting>
  <conditionalFormatting sqref="Q104">
    <cfRule type="cellIs" dxfId="2740" priority="6618" operator="equal">
      <formula>"2$U$2"</formula>
    </cfRule>
  </conditionalFormatting>
  <conditionalFormatting sqref="Q104">
    <cfRule type="cellIs" dxfId="2739" priority="6617" operator="equal">
      <formula>"2$U$2"</formula>
    </cfRule>
  </conditionalFormatting>
  <conditionalFormatting sqref="Q110">
    <cfRule type="cellIs" dxfId="2738" priority="6616" operator="equal">
      <formula>"2$U$2"</formula>
    </cfRule>
  </conditionalFormatting>
  <conditionalFormatting sqref="C26:C28 A26:A28">
    <cfRule type="cellIs" dxfId="2737" priority="5655" stopIfTrue="1" operator="equal">
      <formula>#REF!</formula>
    </cfRule>
  </conditionalFormatting>
  <conditionalFormatting sqref="D26:D28">
    <cfRule type="cellIs" dxfId="2736" priority="5654" stopIfTrue="1" operator="equal">
      <formula>#REF!</formula>
    </cfRule>
  </conditionalFormatting>
  <conditionalFormatting sqref="R26:R28">
    <cfRule type="cellIs" dxfId="2735" priority="5642" operator="equal">
      <formula>"2$U$2"</formula>
    </cfRule>
  </conditionalFormatting>
  <conditionalFormatting sqref="S26:S28">
    <cfRule type="cellIs" dxfId="2734" priority="5696" operator="between">
      <formula>1</formula>
      <formula>5</formula>
    </cfRule>
    <cfRule type="cellIs" dxfId="2733" priority="5697" operator="equal">
      <formula>0</formula>
    </cfRule>
  </conditionalFormatting>
  <conditionalFormatting sqref="A26:D28 T26:T28 V26:XFD28">
    <cfRule type="cellIs" dxfId="2732" priority="5695" stopIfTrue="1" operator="equal">
      <formula>#REF!</formula>
    </cfRule>
  </conditionalFormatting>
  <conditionalFormatting sqref="Q26:R28">
    <cfRule type="cellIs" dxfId="2731" priority="5694" operator="equal">
      <formula>"2$U$2"</formula>
    </cfRule>
  </conditionalFormatting>
  <conditionalFormatting sqref="V26:XFD28 T26:T28 A26:A28 C26:D28">
    <cfRule type="cellIs" dxfId="2730" priority="5693" stopIfTrue="1" operator="equal">
      <formula>#REF!</formula>
    </cfRule>
  </conditionalFormatting>
  <conditionalFormatting sqref="B26:B28">
    <cfRule type="cellIs" dxfId="2729" priority="5692" stopIfTrue="1" operator="equal">
      <formula>#REF!</formula>
    </cfRule>
  </conditionalFormatting>
  <conditionalFormatting sqref="Q26:Q28">
    <cfRule type="cellIs" dxfId="2728" priority="5682" operator="equal">
      <formula>"2$U$2"</formula>
    </cfRule>
  </conditionalFormatting>
  <conditionalFormatting sqref="D26:D28">
    <cfRule type="cellIs" dxfId="2727" priority="5666" stopIfTrue="1" operator="equal">
      <formula>#REF!</formula>
    </cfRule>
  </conditionalFormatting>
  <conditionalFormatting sqref="B26:B28">
    <cfRule type="cellIs" dxfId="2726" priority="5652" stopIfTrue="1" operator="equal">
      <formula>#REF!</formula>
    </cfRule>
  </conditionalFormatting>
  <conditionalFormatting sqref="B26:B28">
    <cfRule type="cellIs" dxfId="2725" priority="5651" stopIfTrue="1" operator="equal">
      <formula>#REF!</formula>
    </cfRule>
  </conditionalFormatting>
  <conditionalFormatting sqref="B26:B28">
    <cfRule type="cellIs" dxfId="2724" priority="5650" stopIfTrue="1" operator="equal">
      <formula>#REF!</formula>
    </cfRule>
  </conditionalFormatting>
  <conditionalFormatting sqref="R26:R28">
    <cfRule type="cellIs" dxfId="2723" priority="5681" operator="equal">
      <formula>"2$U$2"</formula>
    </cfRule>
  </conditionalFormatting>
  <conditionalFormatting sqref="R27:R28">
    <cfRule type="cellIs" dxfId="2722" priority="5658" operator="equal">
      <formula>"2$U$2"</formula>
    </cfRule>
  </conditionalFormatting>
  <conditionalFormatting sqref="S26:S28">
    <cfRule type="cellIs" dxfId="2721" priority="5678" operator="between">
      <formula>1</formula>
      <formula>5</formula>
    </cfRule>
    <cfRule type="cellIs" dxfId="2720" priority="5679" operator="equal">
      <formula>0</formula>
    </cfRule>
  </conditionalFormatting>
  <conditionalFormatting sqref="Q26:Q28">
    <cfRule type="cellIs" dxfId="2719" priority="5643" operator="equal">
      <formula>"2$U$2"</formula>
    </cfRule>
  </conditionalFormatting>
  <conditionalFormatting sqref="S26:S28">
    <cfRule type="cellIs" dxfId="2718" priority="5690" operator="between">
      <formula>1</formula>
      <formula>5</formula>
    </cfRule>
    <cfRule type="cellIs" dxfId="2717" priority="5691" operator="equal">
      <formula>0</formula>
    </cfRule>
  </conditionalFormatting>
  <conditionalFormatting sqref="Q26:Q28">
    <cfRule type="cellIs" dxfId="2716" priority="5689" operator="equal">
      <formula>"2$U$2"</formula>
    </cfRule>
  </conditionalFormatting>
  <conditionalFormatting sqref="R26:R28">
    <cfRule type="cellIs" dxfId="2715" priority="5688" operator="equal">
      <formula>"2$U$2"</formula>
    </cfRule>
  </conditionalFormatting>
  <conditionalFormatting sqref="Q26:R28">
    <cfRule type="cellIs" dxfId="2714" priority="5687" operator="equal">
      <formula>"2$U$2"</formula>
    </cfRule>
  </conditionalFormatting>
  <conditionalFormatting sqref="V26:XFD28 T26:T28 A26:A28 C26:D28">
    <cfRule type="cellIs" dxfId="2713" priority="5686" stopIfTrue="1" operator="equal">
      <formula>#REF!</formula>
    </cfRule>
  </conditionalFormatting>
  <conditionalFormatting sqref="B26:B28">
    <cfRule type="cellIs" dxfId="2712" priority="5685" stopIfTrue="1" operator="equal">
      <formula>#REF!</formula>
    </cfRule>
  </conditionalFormatting>
  <conditionalFormatting sqref="S26:S28">
    <cfRule type="cellIs" dxfId="2711" priority="5683" operator="between">
      <formula>1</formula>
      <formula>5</formula>
    </cfRule>
    <cfRule type="cellIs" dxfId="2710" priority="5684" operator="equal">
      <formula>0</formula>
    </cfRule>
  </conditionalFormatting>
  <conditionalFormatting sqref="A26:C28 T26:XFD28">
    <cfRule type="cellIs" dxfId="2709" priority="5667" stopIfTrue="1" operator="equal">
      <formula>#REF!</formula>
    </cfRule>
  </conditionalFormatting>
  <conditionalFormatting sqref="S26:S28">
    <cfRule type="cellIs" dxfId="2708" priority="5660" operator="between">
      <formula>1</formula>
      <formula>5</formula>
    </cfRule>
    <cfRule type="cellIs" dxfId="2707" priority="5661" operator="equal">
      <formula>0</formula>
    </cfRule>
  </conditionalFormatting>
  <conditionalFormatting sqref="Q27:Q28">
    <cfRule type="cellIs" dxfId="2706" priority="5659" operator="equal">
      <formula>"2$U$2"</formula>
    </cfRule>
  </conditionalFormatting>
  <conditionalFormatting sqref="S26:S28">
    <cfRule type="cellIs" dxfId="2705" priority="5646" operator="between">
      <formula>1</formula>
      <formula>5</formula>
    </cfRule>
    <cfRule type="cellIs" dxfId="2704" priority="5647" operator="equal">
      <formula>0</formula>
    </cfRule>
  </conditionalFormatting>
  <conditionalFormatting sqref="S26:S28">
    <cfRule type="cellIs" dxfId="2703" priority="5648" operator="between">
      <formula>1</formula>
      <formula>5</formula>
    </cfRule>
    <cfRule type="cellIs" dxfId="2702" priority="5649" operator="equal">
      <formula>0</formula>
    </cfRule>
  </conditionalFormatting>
  <conditionalFormatting sqref="S26:S28">
    <cfRule type="cellIs" dxfId="2701" priority="5644" operator="between">
      <formula>1</formula>
      <formula>5</formula>
    </cfRule>
    <cfRule type="cellIs" dxfId="2700" priority="5645" operator="equal">
      <formula>0</formula>
    </cfRule>
  </conditionalFormatting>
  <conditionalFormatting sqref="T26:XFD28 A26:D28">
    <cfRule type="cellIs" dxfId="2699" priority="5680" stopIfTrue="1" operator="equal">
      <formula>#REF!</formula>
    </cfRule>
  </conditionalFormatting>
  <conditionalFormatting sqref="T26:XFD28 A26:C28">
    <cfRule type="cellIs" dxfId="2698" priority="5677" stopIfTrue="1" operator="equal">
      <formula>#REF!</formula>
    </cfRule>
  </conditionalFormatting>
  <conditionalFormatting sqref="A26:D28 T26:XFD28">
    <cfRule type="cellIs" dxfId="2697" priority="5676" stopIfTrue="1" operator="equal">
      <formula>#REF!</formula>
    </cfRule>
  </conditionalFormatting>
  <conditionalFormatting sqref="B26:B28">
    <cfRule type="cellIs" dxfId="2696" priority="5675" stopIfTrue="1" operator="equal">
      <formula>#REF!</formula>
    </cfRule>
  </conditionalFormatting>
  <conditionalFormatting sqref="T26:XFD28 A26:D28">
    <cfRule type="cellIs" dxfId="2695" priority="5674" stopIfTrue="1" operator="equal">
      <formula>#REF!</formula>
    </cfRule>
  </conditionalFormatting>
  <conditionalFormatting sqref="T26:XFD28">
    <cfRule type="cellIs" dxfId="2694" priority="5671" stopIfTrue="1" operator="equal">
      <formula>#REF!</formula>
    </cfRule>
  </conditionalFormatting>
  <conditionalFormatting sqref="T26:XFD28">
    <cfRule type="cellIs" dxfId="2693" priority="5673" stopIfTrue="1" operator="equal">
      <formula>#REF!</formula>
    </cfRule>
  </conditionalFormatting>
  <conditionalFormatting sqref="T26:XFD28">
    <cfRule type="cellIs" dxfId="2692" priority="5672" stopIfTrue="1" operator="equal">
      <formula>#REF!</formula>
    </cfRule>
  </conditionalFormatting>
  <conditionalFormatting sqref="S26:S28">
    <cfRule type="cellIs" dxfId="2691" priority="5668" operator="between">
      <formula>1</formula>
      <formula>5</formula>
    </cfRule>
    <cfRule type="cellIs" dxfId="2690" priority="5669" operator="equal">
      <formula>0</formula>
    </cfRule>
  </conditionalFormatting>
  <conditionalFormatting sqref="A26:D28 T26:XFD28">
    <cfRule type="cellIs" dxfId="2689" priority="5657" stopIfTrue="1" operator="equal">
      <formula>#REF!</formula>
    </cfRule>
  </conditionalFormatting>
  <conditionalFormatting sqref="S26:S28">
    <cfRule type="cellIs" dxfId="2688" priority="5664" operator="between">
      <formula>1</formula>
      <formula>5</formula>
    </cfRule>
    <cfRule type="cellIs" dxfId="2687" priority="5665" operator="equal">
      <formula>0</formula>
    </cfRule>
  </conditionalFormatting>
  <conditionalFormatting sqref="T26:XFD28 A26:A28 C26:D28">
    <cfRule type="cellIs" dxfId="2686" priority="5663" stopIfTrue="1" operator="equal">
      <formula>#REF!</formula>
    </cfRule>
  </conditionalFormatting>
  <conditionalFormatting sqref="B26:B28">
    <cfRule type="cellIs" dxfId="2685" priority="5662" stopIfTrue="1" operator="equal">
      <formula>#REF!</formula>
    </cfRule>
  </conditionalFormatting>
  <conditionalFormatting sqref="T26:XFD28 A26:D28">
    <cfRule type="cellIs" dxfId="2684" priority="5670" stopIfTrue="1" operator="equal">
      <formula>#REF!</formula>
    </cfRule>
  </conditionalFormatting>
  <conditionalFormatting sqref="C26:D28 A26:A28">
    <cfRule type="cellIs" dxfId="2683" priority="5656" stopIfTrue="1" operator="equal">
      <formula>#REF!</formula>
    </cfRule>
  </conditionalFormatting>
  <conditionalFormatting sqref="A26:A28 C26:D28">
    <cfRule type="cellIs" dxfId="2682" priority="5653" stopIfTrue="1" operator="equal">
      <formula>#REF!</formula>
    </cfRule>
  </conditionalFormatting>
  <conditionalFormatting sqref="S17:S19">
    <cfRule type="cellIs" dxfId="2681" priority="5639" operator="between">
      <formula>1</formula>
      <formula>5</formula>
    </cfRule>
    <cfRule type="cellIs" dxfId="2680" priority="5640" operator="equal">
      <formula>0</formula>
    </cfRule>
  </conditionalFormatting>
  <conditionalFormatting sqref="A17:D19 T17:T19 V17:XFD19">
    <cfRule type="cellIs" dxfId="2679" priority="5638" stopIfTrue="1" operator="equal">
      <formula>#REF!</formula>
    </cfRule>
  </conditionalFormatting>
  <conditionalFormatting sqref="Q18:R19 R17">
    <cfRule type="cellIs" dxfId="2678" priority="5637" operator="equal">
      <formula>"2$U$2"</formula>
    </cfRule>
  </conditionalFormatting>
  <conditionalFormatting sqref="V17:XFD19 T17:T19 A17:A19 C17:D19">
    <cfRule type="cellIs" dxfId="2677" priority="5636" stopIfTrue="1" operator="equal">
      <formula>#REF!</formula>
    </cfRule>
  </conditionalFormatting>
  <conditionalFormatting sqref="B17:B19">
    <cfRule type="cellIs" dxfId="2676" priority="5635" stopIfTrue="1" operator="equal">
      <formula>#REF!</formula>
    </cfRule>
  </conditionalFormatting>
  <conditionalFormatting sqref="Q18:Q19">
    <cfRule type="cellIs" dxfId="2675" priority="5625" operator="equal">
      <formula>"2$U$2"</formula>
    </cfRule>
  </conditionalFormatting>
  <conditionalFormatting sqref="D17:D19">
    <cfRule type="cellIs" dxfId="2674" priority="5609" stopIfTrue="1" operator="equal">
      <formula>#REF!</formula>
    </cfRule>
  </conditionalFormatting>
  <conditionalFormatting sqref="B17:B19">
    <cfRule type="cellIs" dxfId="2673" priority="5595" stopIfTrue="1" operator="equal">
      <formula>#REF!</formula>
    </cfRule>
  </conditionalFormatting>
  <conditionalFormatting sqref="B17:B19">
    <cfRule type="cellIs" dxfId="2672" priority="5594" stopIfTrue="1" operator="equal">
      <formula>#REF!</formula>
    </cfRule>
  </conditionalFormatting>
  <conditionalFormatting sqref="B17:B19">
    <cfRule type="cellIs" dxfId="2671" priority="5593" stopIfTrue="1" operator="equal">
      <formula>#REF!</formula>
    </cfRule>
  </conditionalFormatting>
  <conditionalFormatting sqref="R17:R19">
    <cfRule type="cellIs" dxfId="2670" priority="5585" operator="equal">
      <formula>"2$U$2"</formula>
    </cfRule>
  </conditionalFormatting>
  <conditionalFormatting sqref="R17:R19">
    <cfRule type="cellIs" dxfId="2669" priority="5624" operator="equal">
      <formula>"2$U$2"</formula>
    </cfRule>
  </conditionalFormatting>
  <conditionalFormatting sqref="R18:R19">
    <cfRule type="cellIs" dxfId="2668" priority="5601" operator="equal">
      <formula>"2$U$2"</formula>
    </cfRule>
  </conditionalFormatting>
  <conditionalFormatting sqref="S17:S19">
    <cfRule type="cellIs" dxfId="2667" priority="5621" operator="between">
      <formula>1</formula>
      <formula>5</formula>
    </cfRule>
    <cfRule type="cellIs" dxfId="2666" priority="5622" operator="equal">
      <formula>0</formula>
    </cfRule>
  </conditionalFormatting>
  <conditionalFormatting sqref="Q18:Q19">
    <cfRule type="cellIs" dxfId="2665" priority="5586" operator="equal">
      <formula>"2$U$2"</formula>
    </cfRule>
  </conditionalFormatting>
  <conditionalFormatting sqref="S17:S19">
    <cfRule type="cellIs" dxfId="2664" priority="5633" operator="between">
      <formula>1</formula>
      <formula>5</formula>
    </cfRule>
    <cfRule type="cellIs" dxfId="2663" priority="5634" operator="equal">
      <formula>0</formula>
    </cfRule>
  </conditionalFormatting>
  <conditionalFormatting sqref="Q18:Q19">
    <cfRule type="cellIs" dxfId="2662" priority="5632" operator="equal">
      <formula>"2$U$2"</formula>
    </cfRule>
  </conditionalFormatting>
  <conditionalFormatting sqref="R17:R19">
    <cfRule type="cellIs" dxfId="2661" priority="5631" operator="equal">
      <formula>"2$U$2"</formula>
    </cfRule>
  </conditionalFormatting>
  <conditionalFormatting sqref="Q18:R19 R17">
    <cfRule type="cellIs" dxfId="2660" priority="5630" operator="equal">
      <formula>"2$U$2"</formula>
    </cfRule>
  </conditionalFormatting>
  <conditionalFormatting sqref="V17:XFD19 T17:T19 A17:A19 C17:D19">
    <cfRule type="cellIs" dxfId="2659" priority="5629" stopIfTrue="1" operator="equal">
      <formula>#REF!</formula>
    </cfRule>
  </conditionalFormatting>
  <conditionalFormatting sqref="B17:B19">
    <cfRule type="cellIs" dxfId="2658" priority="5628" stopIfTrue="1" operator="equal">
      <formula>#REF!</formula>
    </cfRule>
  </conditionalFormatting>
  <conditionalFormatting sqref="S17:S19">
    <cfRule type="cellIs" dxfId="2657" priority="5626" operator="between">
      <formula>1</formula>
      <formula>5</formula>
    </cfRule>
    <cfRule type="cellIs" dxfId="2656" priority="5627" operator="equal">
      <formula>0</formula>
    </cfRule>
  </conditionalFormatting>
  <conditionalFormatting sqref="A17:C19 T17:XFD19">
    <cfRule type="cellIs" dxfId="2655" priority="5610" stopIfTrue="1" operator="equal">
      <formula>#REF!</formula>
    </cfRule>
  </conditionalFormatting>
  <conditionalFormatting sqref="S17:S19">
    <cfRule type="cellIs" dxfId="2654" priority="5603" operator="between">
      <formula>1</formula>
      <formula>5</formula>
    </cfRule>
    <cfRule type="cellIs" dxfId="2653" priority="5604" operator="equal">
      <formula>0</formula>
    </cfRule>
  </conditionalFormatting>
  <conditionalFormatting sqref="Q18:Q19">
    <cfRule type="cellIs" dxfId="2652" priority="5602" operator="equal">
      <formula>"2$U$2"</formula>
    </cfRule>
  </conditionalFormatting>
  <conditionalFormatting sqref="S17:S19">
    <cfRule type="cellIs" dxfId="2651" priority="5589" operator="between">
      <formula>1</formula>
      <formula>5</formula>
    </cfRule>
    <cfRule type="cellIs" dxfId="2650" priority="5590" operator="equal">
      <formula>0</formula>
    </cfRule>
  </conditionalFormatting>
  <conditionalFormatting sqref="S17:S19">
    <cfRule type="cellIs" dxfId="2649" priority="5591" operator="between">
      <formula>1</formula>
      <formula>5</formula>
    </cfRule>
    <cfRule type="cellIs" dxfId="2648" priority="5592" operator="equal">
      <formula>0</formula>
    </cfRule>
  </conditionalFormatting>
  <conditionalFormatting sqref="S17:S19">
    <cfRule type="cellIs" dxfId="2647" priority="5587" operator="between">
      <formula>1</formula>
      <formula>5</formula>
    </cfRule>
    <cfRule type="cellIs" dxfId="2646" priority="5588" operator="equal">
      <formula>0</formula>
    </cfRule>
  </conditionalFormatting>
  <conditionalFormatting sqref="T17:XFD19 A17:D19">
    <cfRule type="cellIs" dxfId="2645" priority="5623" stopIfTrue="1" operator="equal">
      <formula>#REF!</formula>
    </cfRule>
  </conditionalFormatting>
  <conditionalFormatting sqref="T17:XFD19 A17:C19">
    <cfRule type="cellIs" dxfId="2644" priority="5620" stopIfTrue="1" operator="equal">
      <formula>#REF!</formula>
    </cfRule>
  </conditionalFormatting>
  <conditionalFormatting sqref="A17:D19 T17:XFD19">
    <cfRule type="cellIs" dxfId="2643" priority="5619" stopIfTrue="1" operator="equal">
      <formula>#REF!</formula>
    </cfRule>
  </conditionalFormatting>
  <conditionalFormatting sqref="B17:B19">
    <cfRule type="cellIs" dxfId="2642" priority="5618" stopIfTrue="1" operator="equal">
      <formula>#REF!</formula>
    </cfRule>
  </conditionalFormatting>
  <conditionalFormatting sqref="T17:XFD19 A17:D19">
    <cfRule type="cellIs" dxfId="2641" priority="5617" stopIfTrue="1" operator="equal">
      <formula>#REF!</formula>
    </cfRule>
  </conditionalFormatting>
  <conditionalFormatting sqref="T17:XFD19">
    <cfRule type="cellIs" dxfId="2640" priority="5614" stopIfTrue="1" operator="equal">
      <formula>#REF!</formula>
    </cfRule>
  </conditionalFormatting>
  <conditionalFormatting sqref="T17:XFD19">
    <cfRule type="cellIs" dxfId="2639" priority="5616" stopIfTrue="1" operator="equal">
      <formula>#REF!</formula>
    </cfRule>
  </conditionalFormatting>
  <conditionalFormatting sqref="T17:XFD19">
    <cfRule type="cellIs" dxfId="2638" priority="5615" stopIfTrue="1" operator="equal">
      <formula>#REF!</formula>
    </cfRule>
  </conditionalFormatting>
  <conditionalFormatting sqref="S17:S19">
    <cfRule type="cellIs" dxfId="2637" priority="5611" operator="between">
      <formula>1</formula>
      <formula>5</formula>
    </cfRule>
    <cfRule type="cellIs" dxfId="2636" priority="5612" operator="equal">
      <formula>0</formula>
    </cfRule>
  </conditionalFormatting>
  <conditionalFormatting sqref="A17:D19 T17:XFD19">
    <cfRule type="cellIs" dxfId="2635" priority="5600" stopIfTrue="1" operator="equal">
      <formula>#REF!</formula>
    </cfRule>
  </conditionalFormatting>
  <conditionalFormatting sqref="S17:S19">
    <cfRule type="cellIs" dxfId="2634" priority="5607" operator="between">
      <formula>1</formula>
      <formula>5</formula>
    </cfRule>
    <cfRule type="cellIs" dxfId="2633" priority="5608" operator="equal">
      <formula>0</formula>
    </cfRule>
  </conditionalFormatting>
  <conditionalFormatting sqref="T17:XFD19 A17:A19 C17:D19">
    <cfRule type="cellIs" dxfId="2632" priority="5606" stopIfTrue="1" operator="equal">
      <formula>#REF!</formula>
    </cfRule>
  </conditionalFormatting>
  <conditionalFormatting sqref="B17:B19">
    <cfRule type="cellIs" dxfId="2631" priority="5605" stopIfTrue="1" operator="equal">
      <formula>#REF!</formula>
    </cfRule>
  </conditionalFormatting>
  <conditionalFormatting sqref="T17:XFD19 A17:D19">
    <cfRule type="cellIs" dxfId="2630" priority="5613" stopIfTrue="1" operator="equal">
      <formula>#REF!</formula>
    </cfRule>
  </conditionalFormatting>
  <conditionalFormatting sqref="C17:D19 A17:A19">
    <cfRule type="cellIs" dxfId="2629" priority="5599" stopIfTrue="1" operator="equal">
      <formula>#REF!</formula>
    </cfRule>
  </conditionalFormatting>
  <conditionalFormatting sqref="C17:C19 A17:A19">
    <cfRule type="cellIs" dxfId="2628" priority="5598" stopIfTrue="1" operator="equal">
      <formula>#REF!</formula>
    </cfRule>
  </conditionalFormatting>
  <conditionalFormatting sqref="D17:D19">
    <cfRule type="cellIs" dxfId="2627" priority="5597" stopIfTrue="1" operator="equal">
      <formula>#REF!</formula>
    </cfRule>
  </conditionalFormatting>
  <conditionalFormatting sqref="A17:A19 C17:D19">
    <cfRule type="cellIs" dxfId="2626" priority="5596" stopIfTrue="1" operator="equal">
      <formula>#REF!</formula>
    </cfRule>
  </conditionalFormatting>
  <conditionalFormatting sqref="S8:S16">
    <cfRule type="cellIs" dxfId="2625" priority="5012" operator="between">
      <formula>1</formula>
      <formula>5</formula>
    </cfRule>
    <cfRule type="cellIs" dxfId="2624" priority="5013" operator="equal">
      <formula>0</formula>
    </cfRule>
  </conditionalFormatting>
  <conditionalFormatting sqref="A8:D16 T8:T16 V8:XFD16">
    <cfRule type="cellIs" dxfId="2623" priority="5011" stopIfTrue="1" operator="equal">
      <formula>#REF!</formula>
    </cfRule>
  </conditionalFormatting>
  <conditionalFormatting sqref="Q8:R16">
    <cfRule type="cellIs" dxfId="2622" priority="5010" operator="equal">
      <formula>"2$U$2"</formula>
    </cfRule>
  </conditionalFormatting>
  <conditionalFormatting sqref="V8:XFD16 T8:T16 A8:A16 C8:D16">
    <cfRule type="cellIs" dxfId="2621" priority="5009" stopIfTrue="1" operator="equal">
      <formula>#REF!</formula>
    </cfRule>
  </conditionalFormatting>
  <conditionalFormatting sqref="B8:B16">
    <cfRule type="cellIs" dxfId="2620" priority="5008" stopIfTrue="1" operator="equal">
      <formula>#REF!</formula>
    </cfRule>
  </conditionalFormatting>
  <conditionalFormatting sqref="Q8:Q16">
    <cfRule type="cellIs" dxfId="2619" priority="4998" operator="equal">
      <formula>"2$U$2"</formula>
    </cfRule>
  </conditionalFormatting>
  <conditionalFormatting sqref="D8:D16">
    <cfRule type="cellIs" dxfId="2618" priority="4982" stopIfTrue="1" operator="equal">
      <formula>#REF!</formula>
    </cfRule>
  </conditionalFormatting>
  <conditionalFormatting sqref="B8:B16">
    <cfRule type="cellIs" dxfId="2617" priority="4968" stopIfTrue="1" operator="equal">
      <formula>#REF!</formula>
    </cfRule>
  </conditionalFormatting>
  <conditionalFormatting sqref="B8:B16">
    <cfRule type="cellIs" dxfId="2616" priority="4967" stopIfTrue="1" operator="equal">
      <formula>#REF!</formula>
    </cfRule>
  </conditionalFormatting>
  <conditionalFormatting sqref="B8:B16">
    <cfRule type="cellIs" dxfId="2615" priority="4966" stopIfTrue="1" operator="equal">
      <formula>#REF!</formula>
    </cfRule>
  </conditionalFormatting>
  <conditionalFormatting sqref="R8:R16">
    <cfRule type="cellIs" dxfId="2614" priority="4958" operator="equal">
      <formula>"2$U$2"</formula>
    </cfRule>
  </conditionalFormatting>
  <conditionalFormatting sqref="R8:R16">
    <cfRule type="cellIs" dxfId="2613" priority="4997" operator="equal">
      <formula>"2$U$2"</formula>
    </cfRule>
  </conditionalFormatting>
  <conditionalFormatting sqref="R9:R16">
    <cfRule type="cellIs" dxfId="2612" priority="4974" operator="equal">
      <formula>"2$U$2"</formula>
    </cfRule>
  </conditionalFormatting>
  <conditionalFormatting sqref="S8:S16">
    <cfRule type="cellIs" dxfId="2611" priority="4994" operator="between">
      <formula>1</formula>
      <formula>5</formula>
    </cfRule>
    <cfRule type="cellIs" dxfId="2610" priority="4995" operator="equal">
      <formula>0</formula>
    </cfRule>
  </conditionalFormatting>
  <conditionalFormatting sqref="Q8:Q16">
    <cfRule type="cellIs" dxfId="2609" priority="4959" operator="equal">
      <formula>"2$U$2"</formula>
    </cfRule>
  </conditionalFormatting>
  <conditionalFormatting sqref="S8:S16">
    <cfRule type="cellIs" dxfId="2608" priority="5006" operator="between">
      <formula>1</formula>
      <formula>5</formula>
    </cfRule>
    <cfRule type="cellIs" dxfId="2607" priority="5007" operator="equal">
      <formula>0</formula>
    </cfRule>
  </conditionalFormatting>
  <conditionalFormatting sqref="Q8:Q16">
    <cfRule type="cellIs" dxfId="2606" priority="5005" operator="equal">
      <formula>"2$U$2"</formula>
    </cfRule>
  </conditionalFormatting>
  <conditionalFormatting sqref="R8:R16">
    <cfRule type="cellIs" dxfId="2605" priority="5004" operator="equal">
      <formula>"2$U$2"</formula>
    </cfRule>
  </conditionalFormatting>
  <conditionalFormatting sqref="Q8:R16">
    <cfRule type="cellIs" dxfId="2604" priority="5003" operator="equal">
      <formula>"2$U$2"</formula>
    </cfRule>
  </conditionalFormatting>
  <conditionalFormatting sqref="V8:XFD16 T8:T16 A8:A16 C8:D16">
    <cfRule type="cellIs" dxfId="2603" priority="5002" stopIfTrue="1" operator="equal">
      <formula>#REF!</formula>
    </cfRule>
  </conditionalFormatting>
  <conditionalFormatting sqref="B8:B16">
    <cfRule type="cellIs" dxfId="2602" priority="5001" stopIfTrue="1" operator="equal">
      <formula>#REF!</formula>
    </cfRule>
  </conditionalFormatting>
  <conditionalFormatting sqref="S8:S16">
    <cfRule type="cellIs" dxfId="2601" priority="4999" operator="between">
      <formula>1</formula>
      <formula>5</formula>
    </cfRule>
    <cfRule type="cellIs" dxfId="2600" priority="5000" operator="equal">
      <formula>0</formula>
    </cfRule>
  </conditionalFormatting>
  <conditionalFormatting sqref="A8:C16 T8:XFD16">
    <cfRule type="cellIs" dxfId="2599" priority="4983" stopIfTrue="1" operator="equal">
      <formula>#REF!</formula>
    </cfRule>
  </conditionalFormatting>
  <conditionalFormatting sqref="S8:S16">
    <cfRule type="cellIs" dxfId="2598" priority="4976" operator="between">
      <formula>1</formula>
      <formula>5</formula>
    </cfRule>
    <cfRule type="cellIs" dxfId="2597" priority="4977" operator="equal">
      <formula>0</formula>
    </cfRule>
  </conditionalFormatting>
  <conditionalFormatting sqref="Q9:Q16">
    <cfRule type="cellIs" dxfId="2596" priority="4975" operator="equal">
      <formula>"2$U$2"</formula>
    </cfRule>
  </conditionalFormatting>
  <conditionalFormatting sqref="S8:S16">
    <cfRule type="cellIs" dxfId="2595" priority="4962" operator="between">
      <formula>1</formula>
      <formula>5</formula>
    </cfRule>
    <cfRule type="cellIs" dxfId="2594" priority="4963" operator="equal">
      <formula>0</formula>
    </cfRule>
  </conditionalFormatting>
  <conditionalFormatting sqref="S8:S16">
    <cfRule type="cellIs" dxfId="2593" priority="4964" operator="between">
      <formula>1</formula>
      <formula>5</formula>
    </cfRule>
    <cfRule type="cellIs" dxfId="2592" priority="4965" operator="equal">
      <formula>0</formula>
    </cfRule>
  </conditionalFormatting>
  <conditionalFormatting sqref="S8:S16">
    <cfRule type="cellIs" dxfId="2591" priority="4960" operator="between">
      <formula>1</formula>
      <formula>5</formula>
    </cfRule>
    <cfRule type="cellIs" dxfId="2590" priority="4961" operator="equal">
      <formula>0</formula>
    </cfRule>
  </conditionalFormatting>
  <conditionalFormatting sqref="T8:XFD16 A8:D16">
    <cfRule type="cellIs" dxfId="2589" priority="4996" stopIfTrue="1" operator="equal">
      <formula>#REF!</formula>
    </cfRule>
  </conditionalFormatting>
  <conditionalFormatting sqref="T8:XFD16 A8:C16">
    <cfRule type="cellIs" dxfId="2588" priority="4993" stopIfTrue="1" operator="equal">
      <formula>#REF!</formula>
    </cfRule>
  </conditionalFormatting>
  <conditionalFormatting sqref="A8:D16 T8:XFD16">
    <cfRule type="cellIs" dxfId="2587" priority="4992" stopIfTrue="1" operator="equal">
      <formula>#REF!</formula>
    </cfRule>
  </conditionalFormatting>
  <conditionalFormatting sqref="B8:B16">
    <cfRule type="cellIs" dxfId="2586" priority="4991" stopIfTrue="1" operator="equal">
      <formula>#REF!</formula>
    </cfRule>
  </conditionalFormatting>
  <conditionalFormatting sqref="T8:XFD16 A8:D16">
    <cfRule type="cellIs" dxfId="2585" priority="4990" stopIfTrue="1" operator="equal">
      <formula>#REF!</formula>
    </cfRule>
  </conditionalFormatting>
  <conditionalFormatting sqref="T8:XFD16">
    <cfRule type="cellIs" dxfId="2584" priority="4987" stopIfTrue="1" operator="equal">
      <formula>#REF!</formula>
    </cfRule>
  </conditionalFormatting>
  <conditionalFormatting sqref="T8:XFD16">
    <cfRule type="cellIs" dxfId="2583" priority="4989" stopIfTrue="1" operator="equal">
      <formula>#REF!</formula>
    </cfRule>
  </conditionalFormatting>
  <conditionalFormatting sqref="T8:XFD16">
    <cfRule type="cellIs" dxfId="2582" priority="4988" stopIfTrue="1" operator="equal">
      <formula>#REF!</formula>
    </cfRule>
  </conditionalFormatting>
  <conditionalFormatting sqref="S8:S16">
    <cfRule type="cellIs" dxfId="2581" priority="4984" operator="between">
      <formula>1</formula>
      <formula>5</formula>
    </cfRule>
    <cfRule type="cellIs" dxfId="2580" priority="4985" operator="equal">
      <formula>0</formula>
    </cfRule>
  </conditionalFormatting>
  <conditionalFormatting sqref="A8:D16 T8:XFD16">
    <cfRule type="cellIs" dxfId="2579" priority="4973" stopIfTrue="1" operator="equal">
      <formula>#REF!</formula>
    </cfRule>
  </conditionalFormatting>
  <conditionalFormatting sqref="S8:S16">
    <cfRule type="cellIs" dxfId="2578" priority="4980" operator="between">
      <formula>1</formula>
      <formula>5</formula>
    </cfRule>
    <cfRule type="cellIs" dxfId="2577" priority="4981" operator="equal">
      <formula>0</formula>
    </cfRule>
  </conditionalFormatting>
  <conditionalFormatting sqref="T8:XFD16 A8:A16 C8:D16">
    <cfRule type="cellIs" dxfId="2576" priority="4979" stopIfTrue="1" operator="equal">
      <formula>#REF!</formula>
    </cfRule>
  </conditionalFormatting>
  <conditionalFormatting sqref="B8:B16">
    <cfRule type="cellIs" dxfId="2575" priority="4978" stopIfTrue="1" operator="equal">
      <formula>#REF!</formula>
    </cfRule>
  </conditionalFormatting>
  <conditionalFormatting sqref="T8:XFD16 A8:D16">
    <cfRule type="cellIs" dxfId="2574" priority="4986" stopIfTrue="1" operator="equal">
      <formula>#REF!</formula>
    </cfRule>
  </conditionalFormatting>
  <conditionalFormatting sqref="C8:D16 A8:A16">
    <cfRule type="cellIs" dxfId="2573" priority="4972" stopIfTrue="1" operator="equal">
      <formula>#REF!</formula>
    </cfRule>
  </conditionalFormatting>
  <conditionalFormatting sqref="C8:C16 A8:A16">
    <cfRule type="cellIs" dxfId="2572" priority="4971" stopIfTrue="1" operator="equal">
      <formula>#REF!</formula>
    </cfRule>
  </conditionalFormatting>
  <conditionalFormatting sqref="D8:D16">
    <cfRule type="cellIs" dxfId="2571" priority="4970" stopIfTrue="1" operator="equal">
      <formula>#REF!</formula>
    </cfRule>
  </conditionalFormatting>
  <conditionalFormatting sqref="A8:A16 C8:D16">
    <cfRule type="cellIs" dxfId="2570" priority="4969" stopIfTrue="1" operator="equal">
      <formula>#REF!</formula>
    </cfRule>
  </conditionalFormatting>
  <conditionalFormatting sqref="S35:S43">
    <cfRule type="cellIs" dxfId="2569" priority="4955" operator="between">
      <formula>1</formula>
      <formula>5</formula>
    </cfRule>
    <cfRule type="cellIs" dxfId="2568" priority="4956" operator="equal">
      <formula>0</formula>
    </cfRule>
  </conditionalFormatting>
  <conditionalFormatting sqref="V35:XFD43 T35:T43 A35:D43">
    <cfRule type="cellIs" dxfId="2567" priority="4954" stopIfTrue="1" operator="equal">
      <formula>#REF!</formula>
    </cfRule>
  </conditionalFormatting>
  <conditionalFormatting sqref="Q35:R43">
    <cfRule type="cellIs" dxfId="2566" priority="4953" operator="equal">
      <formula>"2$U$2"</formula>
    </cfRule>
  </conditionalFormatting>
  <conditionalFormatting sqref="C35:D43 A35:A43 T35:T43 V35:XFD43">
    <cfRule type="cellIs" dxfId="2565" priority="4952" stopIfTrue="1" operator="equal">
      <formula>#REF!</formula>
    </cfRule>
  </conditionalFormatting>
  <conditionalFormatting sqref="B35:B43">
    <cfRule type="cellIs" dxfId="2564" priority="4951" stopIfTrue="1" operator="equal">
      <formula>#REF!</formula>
    </cfRule>
  </conditionalFormatting>
  <conditionalFormatting sqref="Q35:Q43">
    <cfRule type="cellIs" dxfId="2563" priority="4941" operator="equal">
      <formula>"2$U$2"</formula>
    </cfRule>
  </conditionalFormatting>
  <conditionalFormatting sqref="D35:D43">
    <cfRule type="cellIs" dxfId="2562" priority="4925" stopIfTrue="1" operator="equal">
      <formula>#REF!</formula>
    </cfRule>
  </conditionalFormatting>
  <conditionalFormatting sqref="B35:B43">
    <cfRule type="cellIs" dxfId="2561" priority="4911" stopIfTrue="1" operator="equal">
      <formula>#REF!</formula>
    </cfRule>
  </conditionalFormatting>
  <conditionalFormatting sqref="B35:B43">
    <cfRule type="cellIs" dxfId="2560" priority="4910" stopIfTrue="1" operator="equal">
      <formula>#REF!</formula>
    </cfRule>
  </conditionalFormatting>
  <conditionalFormatting sqref="B35:B43">
    <cfRule type="cellIs" dxfId="2559" priority="4909" stopIfTrue="1" operator="equal">
      <formula>#REF!</formula>
    </cfRule>
  </conditionalFormatting>
  <conditionalFormatting sqref="R35:R43">
    <cfRule type="cellIs" dxfId="2558" priority="4901" operator="equal">
      <formula>"2$U$2"</formula>
    </cfRule>
  </conditionalFormatting>
  <conditionalFormatting sqref="R35:R43">
    <cfRule type="cellIs" dxfId="2557" priority="4940" operator="equal">
      <formula>"2$U$2"</formula>
    </cfRule>
  </conditionalFormatting>
  <conditionalFormatting sqref="R36:R43">
    <cfRule type="cellIs" dxfId="2556" priority="4917" operator="equal">
      <formula>"2$U$2"</formula>
    </cfRule>
  </conditionalFormatting>
  <conditionalFormatting sqref="S35:S43">
    <cfRule type="cellIs" dxfId="2555" priority="4937" operator="between">
      <formula>1</formula>
      <formula>5</formula>
    </cfRule>
    <cfRule type="cellIs" dxfId="2554" priority="4938" operator="equal">
      <formula>0</formula>
    </cfRule>
  </conditionalFormatting>
  <conditionalFormatting sqref="Q35:Q43">
    <cfRule type="cellIs" dxfId="2553" priority="4902" operator="equal">
      <formula>"2$U$2"</formula>
    </cfRule>
  </conditionalFormatting>
  <conditionalFormatting sqref="S35:S43">
    <cfRule type="cellIs" dxfId="2552" priority="4949" operator="between">
      <formula>1</formula>
      <formula>5</formula>
    </cfRule>
    <cfRule type="cellIs" dxfId="2551" priority="4950" operator="equal">
      <formula>0</formula>
    </cfRule>
  </conditionalFormatting>
  <conditionalFormatting sqref="Q35:Q43">
    <cfRule type="cellIs" dxfId="2550" priority="4948" operator="equal">
      <formula>"2$U$2"</formula>
    </cfRule>
  </conditionalFormatting>
  <conditionalFormatting sqref="R35:R43">
    <cfRule type="cellIs" dxfId="2549" priority="4947" operator="equal">
      <formula>"2$U$2"</formula>
    </cfRule>
  </conditionalFormatting>
  <conditionalFormatting sqref="Q35:R43">
    <cfRule type="cellIs" dxfId="2548" priority="4946" operator="equal">
      <formula>"2$U$2"</formula>
    </cfRule>
  </conditionalFormatting>
  <conditionalFormatting sqref="C35:D43 A35:A43 T35:T43 V35:XFD43">
    <cfRule type="cellIs" dxfId="2547" priority="4945" stopIfTrue="1" operator="equal">
      <formula>#REF!</formula>
    </cfRule>
  </conditionalFormatting>
  <conditionalFormatting sqref="B35:B43">
    <cfRule type="cellIs" dxfId="2546" priority="4944" stopIfTrue="1" operator="equal">
      <formula>#REF!</formula>
    </cfRule>
  </conditionalFormatting>
  <conditionalFormatting sqref="S35:S43">
    <cfRule type="cellIs" dxfId="2545" priority="4942" operator="between">
      <formula>1</formula>
      <formula>5</formula>
    </cfRule>
    <cfRule type="cellIs" dxfId="2544" priority="4943" operator="equal">
      <formula>0</formula>
    </cfRule>
  </conditionalFormatting>
  <conditionalFormatting sqref="T35:XFD43 A35:C43">
    <cfRule type="cellIs" dxfId="2543" priority="4926" stopIfTrue="1" operator="equal">
      <formula>#REF!</formula>
    </cfRule>
  </conditionalFormatting>
  <conditionalFormatting sqref="S35:S43">
    <cfRule type="cellIs" dxfId="2542" priority="4919" operator="between">
      <formula>1</formula>
      <formula>5</formula>
    </cfRule>
    <cfRule type="cellIs" dxfId="2541" priority="4920" operator="equal">
      <formula>0</formula>
    </cfRule>
  </conditionalFormatting>
  <conditionalFormatting sqref="Q36:Q43">
    <cfRule type="cellIs" dxfId="2540" priority="4918" operator="equal">
      <formula>"2$U$2"</formula>
    </cfRule>
  </conditionalFormatting>
  <conditionalFormatting sqref="S35:S43">
    <cfRule type="cellIs" dxfId="2539" priority="4905" operator="between">
      <formula>1</formula>
      <formula>5</formula>
    </cfRule>
    <cfRule type="cellIs" dxfId="2538" priority="4906" operator="equal">
      <formula>0</formula>
    </cfRule>
  </conditionalFormatting>
  <conditionalFormatting sqref="S35:S43">
    <cfRule type="cellIs" dxfId="2537" priority="4907" operator="between">
      <formula>1</formula>
      <formula>5</formula>
    </cfRule>
    <cfRule type="cellIs" dxfId="2536" priority="4908" operator="equal">
      <formula>0</formula>
    </cfRule>
  </conditionalFormatting>
  <conditionalFormatting sqref="S35:S43">
    <cfRule type="cellIs" dxfId="2535" priority="4903" operator="between">
      <formula>1</formula>
      <formula>5</formula>
    </cfRule>
    <cfRule type="cellIs" dxfId="2534" priority="4904" operator="equal">
      <formula>0</formula>
    </cfRule>
  </conditionalFormatting>
  <conditionalFormatting sqref="A35:D43 T35:XFD43">
    <cfRule type="cellIs" dxfId="2533" priority="4939" stopIfTrue="1" operator="equal">
      <formula>#REF!</formula>
    </cfRule>
  </conditionalFormatting>
  <conditionalFormatting sqref="A35:C43 T35:XFD43">
    <cfRule type="cellIs" dxfId="2532" priority="4936" stopIfTrue="1" operator="equal">
      <formula>#REF!</formula>
    </cfRule>
  </conditionalFormatting>
  <conditionalFormatting sqref="T35:XFD43 A35:D43">
    <cfRule type="cellIs" dxfId="2531" priority="4935" stopIfTrue="1" operator="equal">
      <formula>#REF!</formula>
    </cfRule>
  </conditionalFormatting>
  <conditionalFormatting sqref="B35:B43">
    <cfRule type="cellIs" dxfId="2530" priority="4934" stopIfTrue="1" operator="equal">
      <formula>#REF!</formula>
    </cfRule>
  </conditionalFormatting>
  <conditionalFormatting sqref="A35:D43 T35:XFD43">
    <cfRule type="cellIs" dxfId="2529" priority="4933" stopIfTrue="1" operator="equal">
      <formula>#REF!</formula>
    </cfRule>
  </conditionalFormatting>
  <conditionalFormatting sqref="T35:XFD43">
    <cfRule type="cellIs" dxfId="2528" priority="4930" stopIfTrue="1" operator="equal">
      <formula>#REF!</formula>
    </cfRule>
  </conditionalFormatting>
  <conditionalFormatting sqref="T35:XFD43">
    <cfRule type="cellIs" dxfId="2527" priority="4932" stopIfTrue="1" operator="equal">
      <formula>#REF!</formula>
    </cfRule>
  </conditionalFormatting>
  <conditionalFormatting sqref="T35:XFD43">
    <cfRule type="cellIs" dxfId="2526" priority="4931" stopIfTrue="1" operator="equal">
      <formula>#REF!</formula>
    </cfRule>
  </conditionalFormatting>
  <conditionalFormatting sqref="S35:S43">
    <cfRule type="cellIs" dxfId="2525" priority="4927" operator="between">
      <formula>1</formula>
      <formula>5</formula>
    </cfRule>
    <cfRule type="cellIs" dxfId="2524" priority="4928" operator="equal">
      <formula>0</formula>
    </cfRule>
  </conditionalFormatting>
  <conditionalFormatting sqref="T35:XFD43 A35:D43">
    <cfRule type="cellIs" dxfId="2523" priority="4916" stopIfTrue="1" operator="equal">
      <formula>#REF!</formula>
    </cfRule>
  </conditionalFormatting>
  <conditionalFormatting sqref="S35:S43">
    <cfRule type="cellIs" dxfId="2522" priority="4923" operator="between">
      <formula>1</formula>
      <formula>5</formula>
    </cfRule>
    <cfRule type="cellIs" dxfId="2521" priority="4924" operator="equal">
      <formula>0</formula>
    </cfRule>
  </conditionalFormatting>
  <conditionalFormatting sqref="C35:D43 A35:A43 T35:XFD43">
    <cfRule type="cellIs" dxfId="2520" priority="4922" stopIfTrue="1" operator="equal">
      <formula>#REF!</formula>
    </cfRule>
  </conditionalFormatting>
  <conditionalFormatting sqref="B35:B43">
    <cfRule type="cellIs" dxfId="2519" priority="4921" stopIfTrue="1" operator="equal">
      <formula>#REF!</formula>
    </cfRule>
  </conditionalFormatting>
  <conditionalFormatting sqref="A35:D43 T35:XFD43">
    <cfRule type="cellIs" dxfId="2518" priority="4929" stopIfTrue="1" operator="equal">
      <formula>#REF!</formula>
    </cfRule>
  </conditionalFormatting>
  <conditionalFormatting sqref="A35:A43 C35:D43">
    <cfRule type="cellIs" dxfId="2517" priority="4915" stopIfTrue="1" operator="equal">
      <formula>#REF!</formula>
    </cfRule>
  </conditionalFormatting>
  <conditionalFormatting sqref="A35:A43 C35:C43">
    <cfRule type="cellIs" dxfId="2516" priority="4914" stopIfTrue="1" operator="equal">
      <formula>#REF!</formula>
    </cfRule>
  </conditionalFormatting>
  <conditionalFormatting sqref="D35:D43">
    <cfRule type="cellIs" dxfId="2515" priority="4913" stopIfTrue="1" operator="equal">
      <formula>#REF!</formula>
    </cfRule>
  </conditionalFormatting>
  <conditionalFormatting sqref="C35:D43 A35:A43">
    <cfRule type="cellIs" dxfId="2514" priority="4912" stopIfTrue="1" operator="equal">
      <formula>#REF!</formula>
    </cfRule>
  </conditionalFormatting>
  <conditionalFormatting sqref="S29:S43">
    <cfRule type="cellIs" dxfId="2513" priority="4898" operator="between">
      <formula>1</formula>
      <formula>5</formula>
    </cfRule>
    <cfRule type="cellIs" dxfId="2512" priority="4899" operator="equal">
      <formula>0</formula>
    </cfRule>
  </conditionalFormatting>
  <conditionalFormatting sqref="V29:XFD43 T29:T43 A29:D43">
    <cfRule type="cellIs" dxfId="2511" priority="4897" stopIfTrue="1" operator="equal">
      <formula>#REF!</formula>
    </cfRule>
  </conditionalFormatting>
  <conditionalFormatting sqref="Q29:R43">
    <cfRule type="cellIs" dxfId="2510" priority="4896" operator="equal">
      <formula>"2$U$2"</formula>
    </cfRule>
  </conditionalFormatting>
  <conditionalFormatting sqref="C29:D43 A29:A43 V29:XFD43 T29:T43">
    <cfRule type="cellIs" dxfId="2509" priority="4895" stopIfTrue="1" operator="equal">
      <formula>#REF!</formula>
    </cfRule>
  </conditionalFormatting>
  <conditionalFormatting sqref="B29:B43">
    <cfRule type="cellIs" dxfId="2508" priority="4894" stopIfTrue="1" operator="equal">
      <formula>#REF!</formula>
    </cfRule>
  </conditionalFormatting>
  <conditionalFormatting sqref="Q29:R43">
    <cfRule type="cellIs" dxfId="2507" priority="4847" operator="equal">
      <formula>"2$U$2"</formula>
    </cfRule>
  </conditionalFormatting>
  <conditionalFormatting sqref="S29:S43">
    <cfRule type="cellIs" dxfId="2506" priority="4814" operator="between">
      <formula>1</formula>
      <formula>5</formula>
    </cfRule>
    <cfRule type="cellIs" dxfId="2505" priority="4815" operator="equal">
      <formula>0</formula>
    </cfRule>
  </conditionalFormatting>
  <conditionalFormatting sqref="R29:R43">
    <cfRule type="cellIs" dxfId="2504" priority="4824" operator="equal">
      <formula>"2$U$2"</formula>
    </cfRule>
  </conditionalFormatting>
  <conditionalFormatting sqref="S29:S43">
    <cfRule type="cellIs" dxfId="2503" priority="4844" operator="between">
      <formula>1</formula>
      <formula>5</formula>
    </cfRule>
    <cfRule type="cellIs" dxfId="2502" priority="4845" operator="equal">
      <formula>0</formula>
    </cfRule>
  </conditionalFormatting>
  <conditionalFormatting sqref="A29:D43 T29:XFD43">
    <cfRule type="cellIs" dxfId="2501" priority="4846" stopIfTrue="1" operator="equal">
      <formula>#REF!</formula>
    </cfRule>
  </conditionalFormatting>
  <conditionalFormatting sqref="A29:C43 T29:XFD43">
    <cfRule type="cellIs" dxfId="2500" priority="4843" stopIfTrue="1" operator="equal">
      <formula>#REF!</formula>
    </cfRule>
  </conditionalFormatting>
  <conditionalFormatting sqref="T29:XFD43 A29:D43">
    <cfRule type="cellIs" dxfId="2499" priority="4842" stopIfTrue="1" operator="equal">
      <formula>#REF!</formula>
    </cfRule>
  </conditionalFormatting>
  <conditionalFormatting sqref="B29:B43">
    <cfRule type="cellIs" dxfId="2498" priority="4841" stopIfTrue="1" operator="equal">
      <formula>#REF!</formula>
    </cfRule>
  </conditionalFormatting>
  <conditionalFormatting sqref="A29:D43 T29:XFD43">
    <cfRule type="cellIs" dxfId="2497" priority="4840" stopIfTrue="1" operator="equal">
      <formula>#REF!</formula>
    </cfRule>
  </conditionalFormatting>
  <conditionalFormatting sqref="T29:XFD43">
    <cfRule type="cellIs" dxfId="2496" priority="4837" stopIfTrue="1" operator="equal">
      <formula>#REF!</formula>
    </cfRule>
  </conditionalFormatting>
  <conditionalFormatting sqref="T29:XFD43">
    <cfRule type="cellIs" dxfId="2495" priority="4839" stopIfTrue="1" operator="equal">
      <formula>#REF!</formula>
    </cfRule>
  </conditionalFormatting>
  <conditionalFormatting sqref="T29:XFD43">
    <cfRule type="cellIs" dxfId="2494" priority="4838" stopIfTrue="1" operator="equal">
      <formula>#REF!</formula>
    </cfRule>
  </conditionalFormatting>
  <conditionalFormatting sqref="S29:S43">
    <cfRule type="cellIs" dxfId="2493" priority="4834" operator="between">
      <formula>1</formula>
      <formula>5</formula>
    </cfRule>
    <cfRule type="cellIs" dxfId="2492" priority="4835" operator="equal">
      <formula>0</formula>
    </cfRule>
  </conditionalFormatting>
  <conditionalFormatting sqref="T29:XFD43 A29:D43">
    <cfRule type="cellIs" dxfId="2491" priority="4823" stopIfTrue="1" operator="equal">
      <formula>#REF!</formula>
    </cfRule>
  </conditionalFormatting>
  <conditionalFormatting sqref="S29:S43">
    <cfRule type="cellIs" dxfId="2490" priority="4826" operator="between">
      <formula>1</formula>
      <formula>5</formula>
    </cfRule>
    <cfRule type="cellIs" dxfId="2489" priority="4827" operator="equal">
      <formula>0</formula>
    </cfRule>
  </conditionalFormatting>
  <conditionalFormatting sqref="Q29:Q43">
    <cfRule type="cellIs" dxfId="2488" priority="4825" operator="equal">
      <formula>"2$U$2"</formula>
    </cfRule>
  </conditionalFormatting>
  <conditionalFormatting sqref="S29:S43">
    <cfRule type="cellIs" dxfId="2487" priority="4830" operator="between">
      <formula>1</formula>
      <formula>5</formula>
    </cfRule>
    <cfRule type="cellIs" dxfId="2486" priority="4831" operator="equal">
      <formula>0</formula>
    </cfRule>
  </conditionalFormatting>
  <conditionalFormatting sqref="C29:D43 A29:A43 T29:XFD43">
    <cfRule type="cellIs" dxfId="2485" priority="4829" stopIfTrue="1" operator="equal">
      <formula>#REF!</formula>
    </cfRule>
  </conditionalFormatting>
  <conditionalFormatting sqref="B29:B43">
    <cfRule type="cellIs" dxfId="2484" priority="4828" stopIfTrue="1" operator="equal">
      <formula>#REF!</formula>
    </cfRule>
  </conditionalFormatting>
  <conditionalFormatting sqref="A29:D43 T29:XFD43">
    <cfRule type="cellIs" dxfId="2483" priority="4836" stopIfTrue="1" operator="equal">
      <formula>#REF!</formula>
    </cfRule>
  </conditionalFormatting>
  <conditionalFormatting sqref="T29:XFD43 A29:C43">
    <cfRule type="cellIs" dxfId="2482" priority="4833" stopIfTrue="1" operator="equal">
      <formula>#REF!</formula>
    </cfRule>
  </conditionalFormatting>
  <conditionalFormatting sqref="D29:D43">
    <cfRule type="cellIs" dxfId="2481" priority="4832" stopIfTrue="1" operator="equal">
      <formula>#REF!</formula>
    </cfRule>
  </conditionalFormatting>
  <conditionalFormatting sqref="A29:A43 C29:D43">
    <cfRule type="cellIs" dxfId="2480" priority="4822" stopIfTrue="1" operator="equal">
      <formula>#REF!</formula>
    </cfRule>
  </conditionalFormatting>
  <conditionalFormatting sqref="A29:A43 C29:C43">
    <cfRule type="cellIs" dxfId="2479" priority="4821" stopIfTrue="1" operator="equal">
      <formula>#REF!</formula>
    </cfRule>
  </conditionalFormatting>
  <conditionalFormatting sqref="D29:D43">
    <cfRule type="cellIs" dxfId="2478" priority="4820" stopIfTrue="1" operator="equal">
      <formula>#REF!</formula>
    </cfRule>
  </conditionalFormatting>
  <conditionalFormatting sqref="C29:D43 A29:A43">
    <cfRule type="cellIs" dxfId="2477" priority="4819" stopIfTrue="1" operator="equal">
      <formula>#REF!</formula>
    </cfRule>
  </conditionalFormatting>
  <conditionalFormatting sqref="B29:B43">
    <cfRule type="cellIs" dxfId="2476" priority="4816" stopIfTrue="1" operator="equal">
      <formula>#REF!</formula>
    </cfRule>
  </conditionalFormatting>
  <conditionalFormatting sqref="B29:B43">
    <cfRule type="cellIs" dxfId="2475" priority="4818" stopIfTrue="1" operator="equal">
      <formula>#REF!</formula>
    </cfRule>
  </conditionalFormatting>
  <conditionalFormatting sqref="B29:B43">
    <cfRule type="cellIs" dxfId="2474" priority="4817" stopIfTrue="1" operator="equal">
      <formula>#REF!</formula>
    </cfRule>
  </conditionalFormatting>
  <conditionalFormatting sqref="S29:S43">
    <cfRule type="cellIs" dxfId="2473" priority="4810" operator="between">
      <formula>1</formula>
      <formula>5</formula>
    </cfRule>
    <cfRule type="cellIs" dxfId="2472" priority="4811" operator="equal">
      <formula>0</formula>
    </cfRule>
  </conditionalFormatting>
  <conditionalFormatting sqref="S29:S43">
    <cfRule type="cellIs" dxfId="2471" priority="4812" operator="between">
      <formula>1</formula>
      <formula>5</formula>
    </cfRule>
    <cfRule type="cellIs" dxfId="2470" priority="4813" operator="equal">
      <formula>0</formula>
    </cfRule>
  </conditionalFormatting>
  <conditionalFormatting sqref="R29:R43">
    <cfRule type="cellIs" dxfId="2469" priority="4808" operator="equal">
      <formula>"2$U$2"</formula>
    </cfRule>
  </conditionalFormatting>
  <conditionalFormatting sqref="Q29:Q43">
    <cfRule type="cellIs" dxfId="2468" priority="4809" operator="equal">
      <formula>"2$U$2"</formula>
    </cfRule>
  </conditionalFormatting>
  <conditionalFormatting sqref="Q29:R43">
    <cfRule type="cellIs" dxfId="2467" priority="4807" operator="equal">
      <formula>"2$U$2"</formula>
    </cfRule>
  </conditionalFormatting>
  <conditionalFormatting sqref="S29:S43">
    <cfRule type="cellIs" dxfId="2466" priority="4804" operator="between">
      <formula>1</formula>
      <formula>5</formula>
    </cfRule>
    <cfRule type="cellIs" dxfId="2465" priority="4805" operator="equal">
      <formula>0</formula>
    </cfRule>
  </conditionalFormatting>
  <conditionalFormatting sqref="T29:XFD43 A29:D43">
    <cfRule type="cellIs" dxfId="2464" priority="4806" stopIfTrue="1" operator="equal">
      <formula>#REF!</formula>
    </cfRule>
  </conditionalFormatting>
  <conditionalFormatting sqref="T29:XFD43 A29:C43">
    <cfRule type="cellIs" dxfId="2463" priority="4803" stopIfTrue="1" operator="equal">
      <formula>#REF!</formula>
    </cfRule>
  </conditionalFormatting>
  <conditionalFormatting sqref="A29:D43 T29:XFD43">
    <cfRule type="cellIs" dxfId="2462" priority="4802" stopIfTrue="1" operator="equal">
      <formula>#REF!</formula>
    </cfRule>
  </conditionalFormatting>
  <conditionalFormatting sqref="B29:B43">
    <cfRule type="cellIs" dxfId="2461" priority="4801" stopIfTrue="1" operator="equal">
      <formula>#REF!</formula>
    </cfRule>
  </conditionalFormatting>
  <conditionalFormatting sqref="T29:XFD43 A29:D43">
    <cfRule type="cellIs" dxfId="2460" priority="4800" stopIfTrue="1" operator="equal">
      <formula>#REF!</formula>
    </cfRule>
  </conditionalFormatting>
  <conditionalFormatting sqref="T29:XFD43">
    <cfRule type="cellIs" dxfId="2459" priority="4797" stopIfTrue="1" operator="equal">
      <formula>#REF!</formula>
    </cfRule>
  </conditionalFormatting>
  <conditionalFormatting sqref="T29:XFD43">
    <cfRule type="cellIs" dxfId="2458" priority="4799" stopIfTrue="1" operator="equal">
      <formula>#REF!</formula>
    </cfRule>
  </conditionalFormatting>
  <conditionalFormatting sqref="T29:XFD43">
    <cfRule type="cellIs" dxfId="2457" priority="4798" stopIfTrue="1" operator="equal">
      <formula>#REF!</formula>
    </cfRule>
  </conditionalFormatting>
  <conditionalFormatting sqref="S29:S43">
    <cfRule type="cellIs" dxfId="2456" priority="4794" operator="between">
      <formula>1</formula>
      <formula>5</formula>
    </cfRule>
    <cfRule type="cellIs" dxfId="2455" priority="4795" operator="equal">
      <formula>0</formula>
    </cfRule>
  </conditionalFormatting>
  <conditionalFormatting sqref="A29:D43 T29:XFD43">
    <cfRule type="cellIs" dxfId="2454" priority="4783" stopIfTrue="1" operator="equal">
      <formula>#REF!</formula>
    </cfRule>
  </conditionalFormatting>
  <conditionalFormatting sqref="R29:R43">
    <cfRule type="cellIs" dxfId="2453" priority="4784" operator="equal">
      <formula>"2$U$2"</formula>
    </cfRule>
  </conditionalFormatting>
  <conditionalFormatting sqref="S29:S43">
    <cfRule type="cellIs" dxfId="2452" priority="4786" operator="between">
      <formula>1</formula>
      <formula>5</formula>
    </cfRule>
    <cfRule type="cellIs" dxfId="2451" priority="4787" operator="equal">
      <formula>0</formula>
    </cfRule>
  </conditionalFormatting>
  <conditionalFormatting sqref="Q29:Q43">
    <cfRule type="cellIs" dxfId="2450" priority="4785" operator="equal">
      <formula>"2$U$2"</formula>
    </cfRule>
  </conditionalFormatting>
  <conditionalFormatting sqref="S29:S43">
    <cfRule type="cellIs" dxfId="2449" priority="4790" operator="between">
      <formula>1</formula>
      <formula>5</formula>
    </cfRule>
    <cfRule type="cellIs" dxfId="2448" priority="4791" operator="equal">
      <formula>0</formula>
    </cfRule>
  </conditionalFormatting>
  <conditionalFormatting sqref="T29:XFD43 A29:A43 C29:D43">
    <cfRule type="cellIs" dxfId="2447" priority="4789" stopIfTrue="1" operator="equal">
      <formula>#REF!</formula>
    </cfRule>
  </conditionalFormatting>
  <conditionalFormatting sqref="B29:B43">
    <cfRule type="cellIs" dxfId="2446" priority="4788" stopIfTrue="1" operator="equal">
      <formula>#REF!</formula>
    </cfRule>
  </conditionalFormatting>
  <conditionalFormatting sqref="T29:XFD43 A29:D43">
    <cfRule type="cellIs" dxfId="2445" priority="4796" stopIfTrue="1" operator="equal">
      <formula>#REF!</formula>
    </cfRule>
  </conditionalFormatting>
  <conditionalFormatting sqref="A29:C43 T29:XFD43">
    <cfRule type="cellIs" dxfId="2444" priority="4793" stopIfTrue="1" operator="equal">
      <formula>#REF!</formula>
    </cfRule>
  </conditionalFormatting>
  <conditionalFormatting sqref="D29:D43">
    <cfRule type="cellIs" dxfId="2443" priority="4792" stopIfTrue="1" operator="equal">
      <formula>#REF!</formula>
    </cfRule>
  </conditionalFormatting>
  <conditionalFormatting sqref="C29:D43 A29:A43">
    <cfRule type="cellIs" dxfId="2442" priority="4782" stopIfTrue="1" operator="equal">
      <formula>#REF!</formula>
    </cfRule>
  </conditionalFormatting>
  <conditionalFormatting sqref="C29:C43 A29:A43">
    <cfRule type="cellIs" dxfId="2441" priority="4781" stopIfTrue="1" operator="equal">
      <formula>#REF!</formula>
    </cfRule>
  </conditionalFormatting>
  <conditionalFormatting sqref="D29:D43">
    <cfRule type="cellIs" dxfId="2440" priority="4780" stopIfTrue="1" operator="equal">
      <formula>#REF!</formula>
    </cfRule>
  </conditionalFormatting>
  <conditionalFormatting sqref="A29:A43 C29:D43">
    <cfRule type="cellIs" dxfId="2439" priority="4779" stopIfTrue="1" operator="equal">
      <formula>#REF!</formula>
    </cfRule>
  </conditionalFormatting>
  <conditionalFormatting sqref="B29:B43">
    <cfRule type="cellIs" dxfId="2438" priority="4776" stopIfTrue="1" operator="equal">
      <formula>#REF!</formula>
    </cfRule>
  </conditionalFormatting>
  <conditionalFormatting sqref="B29:B43">
    <cfRule type="cellIs" dxfId="2437" priority="4778" stopIfTrue="1" operator="equal">
      <formula>#REF!</formula>
    </cfRule>
  </conditionalFormatting>
  <conditionalFormatting sqref="B29:B43">
    <cfRule type="cellIs" dxfId="2436" priority="4777" stopIfTrue="1" operator="equal">
      <formula>#REF!</formula>
    </cfRule>
  </conditionalFormatting>
  <conditionalFormatting sqref="S29:S43">
    <cfRule type="cellIs" dxfId="2435" priority="4770" operator="between">
      <formula>1</formula>
      <formula>5</formula>
    </cfRule>
    <cfRule type="cellIs" dxfId="2434" priority="4771" operator="equal">
      <formula>0</formula>
    </cfRule>
  </conditionalFormatting>
  <conditionalFormatting sqref="S29:S43">
    <cfRule type="cellIs" dxfId="2433" priority="4774" operator="between">
      <formula>1</formula>
      <formula>5</formula>
    </cfRule>
    <cfRule type="cellIs" dxfId="2432" priority="4775" operator="equal">
      <formula>0</formula>
    </cfRule>
  </conditionalFormatting>
  <conditionalFormatting sqref="S29:S43">
    <cfRule type="cellIs" dxfId="2431" priority="4772" operator="between">
      <formula>1</formula>
      <formula>5</formula>
    </cfRule>
    <cfRule type="cellIs" dxfId="2430" priority="4773" operator="equal">
      <formula>0</formula>
    </cfRule>
  </conditionalFormatting>
  <conditionalFormatting sqref="R29:R43">
    <cfRule type="cellIs" dxfId="2429" priority="4768" operator="equal">
      <formula>"2$U$2"</formula>
    </cfRule>
  </conditionalFormatting>
  <conditionalFormatting sqref="Q29:Q43">
    <cfRule type="cellIs" dxfId="2428" priority="4769" operator="equal">
      <formula>"2$U$2"</formula>
    </cfRule>
  </conditionalFormatting>
  <conditionalFormatting sqref="R30:R43">
    <cfRule type="cellIs" dxfId="2427" priority="4725" operator="equal">
      <formula>"2$U$2"</formula>
    </cfRule>
  </conditionalFormatting>
  <conditionalFormatting sqref="Q29:Q43">
    <cfRule type="cellIs" dxfId="2426" priority="4726" operator="equal">
      <formula>"2$U$2"</formula>
    </cfRule>
  </conditionalFormatting>
  <conditionalFormatting sqref="R29">
    <cfRule type="cellIs" dxfId="2425" priority="4711" operator="equal">
      <formula>"2$U$2"</formula>
    </cfRule>
  </conditionalFormatting>
  <conditionalFormatting sqref="S29:S43">
    <cfRule type="cellIs" dxfId="2424" priority="4727" operator="between">
      <formula>1</formula>
      <formula>5</formula>
    </cfRule>
    <cfRule type="cellIs" dxfId="2423" priority="4728" operator="equal">
      <formula>0</formula>
    </cfRule>
  </conditionalFormatting>
  <conditionalFormatting sqref="B29:C43">
    <cfRule type="cellIs" dxfId="2422" priority="4721" stopIfTrue="1" operator="equal">
      <formula>#REF!</formula>
    </cfRule>
  </conditionalFormatting>
  <conditionalFormatting sqref="D29:D43">
    <cfRule type="cellIs" dxfId="2421" priority="4720" stopIfTrue="1" operator="equal">
      <formula>#REF!</formula>
    </cfRule>
  </conditionalFormatting>
  <conditionalFormatting sqref="R30:R43">
    <cfRule type="cellIs" dxfId="2420" priority="4712" operator="equal">
      <formula>"2$U$2"</formula>
    </cfRule>
  </conditionalFormatting>
  <conditionalFormatting sqref="S29:S43">
    <cfRule type="cellIs" dxfId="2419" priority="4766" operator="between">
      <formula>1</formula>
      <formula>5</formula>
    </cfRule>
    <cfRule type="cellIs" dxfId="2418" priority="4767" operator="equal">
      <formula>0</formula>
    </cfRule>
  </conditionalFormatting>
  <conditionalFormatting sqref="D29:D43">
    <cfRule type="cellIs" dxfId="2417" priority="4765" stopIfTrue="1" operator="equal">
      <formula>#REF!</formula>
    </cfRule>
  </conditionalFormatting>
  <conditionalFormatting sqref="B29:B43">
    <cfRule type="cellIs" dxfId="2416" priority="4764" stopIfTrue="1" operator="equal">
      <formula>#REF!</formula>
    </cfRule>
  </conditionalFormatting>
  <conditionalFormatting sqref="A29:A43 C29:D43 T29:XFD43">
    <cfRule type="cellIs" dxfId="2415" priority="4761" stopIfTrue="1" operator="equal">
      <formula>#REF!</formula>
    </cfRule>
  </conditionalFormatting>
  <conditionalFormatting sqref="A29:D43 T29:XFD43">
    <cfRule type="cellIs" dxfId="2414" priority="4763" stopIfTrue="1" operator="equal">
      <formula>#REF!</formula>
    </cfRule>
  </conditionalFormatting>
  <conditionalFormatting sqref="A29:C43 T29:XFD43">
    <cfRule type="cellIs" dxfId="2413" priority="4762" stopIfTrue="1" operator="equal">
      <formula>#REF!</formula>
    </cfRule>
  </conditionalFormatting>
  <conditionalFormatting sqref="S29:S43">
    <cfRule type="cellIs" dxfId="2412" priority="4733" operator="between">
      <formula>1</formula>
      <formula>5</formula>
    </cfRule>
    <cfRule type="cellIs" dxfId="2411" priority="4734" operator="equal">
      <formula>0</formula>
    </cfRule>
  </conditionalFormatting>
  <conditionalFormatting sqref="Q29:Q43">
    <cfRule type="cellIs" dxfId="2410" priority="4737" operator="equal">
      <formula>"2$U$2"</formula>
    </cfRule>
  </conditionalFormatting>
  <conditionalFormatting sqref="C29:D43">
    <cfRule type="cellIs" dxfId="2409" priority="4741" stopIfTrue="1" operator="equal">
      <formula>#REF!</formula>
    </cfRule>
  </conditionalFormatting>
  <conditionalFormatting sqref="B29:B43">
    <cfRule type="cellIs" dxfId="2408" priority="4740" stopIfTrue="1" operator="equal">
      <formula>#REF!</formula>
    </cfRule>
  </conditionalFormatting>
  <conditionalFormatting sqref="S29:S43">
    <cfRule type="cellIs" dxfId="2407" priority="4738" operator="between">
      <formula>1</formula>
      <formula>5</formula>
    </cfRule>
    <cfRule type="cellIs" dxfId="2406" priority="4739" operator="equal">
      <formula>0</formula>
    </cfRule>
  </conditionalFormatting>
  <conditionalFormatting sqref="B29:D43">
    <cfRule type="cellIs" dxfId="2405" priority="4735" stopIfTrue="1" operator="equal">
      <formula>#REF!</formula>
    </cfRule>
  </conditionalFormatting>
  <conditionalFormatting sqref="R30:R43">
    <cfRule type="cellIs" dxfId="2404" priority="4736" operator="equal">
      <formula>"2$U$2"</formula>
    </cfRule>
  </conditionalFormatting>
  <conditionalFormatting sqref="A29:A43 T29:XFD43">
    <cfRule type="cellIs" dxfId="2403" priority="4760" stopIfTrue="1" operator="equal">
      <formula>#REF!</formula>
    </cfRule>
  </conditionalFormatting>
  <conditionalFormatting sqref="T29:XFD43 A29:A43">
    <cfRule type="cellIs" dxfId="2402" priority="4759" stopIfTrue="1" operator="equal">
      <formula>#REF!</formula>
    </cfRule>
  </conditionalFormatting>
  <conditionalFormatting sqref="T29:XFD43 A29:A43">
    <cfRule type="cellIs" dxfId="2401" priority="4758" stopIfTrue="1" operator="equal">
      <formula>#REF!</formula>
    </cfRule>
  </conditionalFormatting>
  <conditionalFormatting sqref="T29:XFD43 A29:A43">
    <cfRule type="cellIs" dxfId="2400" priority="4755" stopIfTrue="1" operator="equal">
      <formula>#REF!</formula>
    </cfRule>
  </conditionalFormatting>
  <conditionalFormatting sqref="T29:XFD43 A29:A43">
    <cfRule type="cellIs" dxfId="2399" priority="4757" stopIfTrue="1" operator="equal">
      <formula>#REF!</formula>
    </cfRule>
  </conditionalFormatting>
  <conditionalFormatting sqref="A29:A43 T29:XFD43">
    <cfRule type="cellIs" dxfId="2398" priority="4756" stopIfTrue="1" operator="equal">
      <formula>#REF!</formula>
    </cfRule>
  </conditionalFormatting>
  <conditionalFormatting sqref="S29:S43">
    <cfRule type="cellIs" dxfId="2397" priority="4751" operator="between">
      <formula>1</formula>
      <formula>5</formula>
    </cfRule>
    <cfRule type="cellIs" dxfId="2396" priority="4752" operator="equal">
      <formula>0</formula>
    </cfRule>
  </conditionalFormatting>
  <conditionalFormatting sqref="Q29:Q43">
    <cfRule type="cellIs" dxfId="2395" priority="4750" operator="equal">
      <formula>"2$U$2"</formula>
    </cfRule>
  </conditionalFormatting>
  <conditionalFormatting sqref="C29:D43">
    <cfRule type="cellIs" dxfId="2394" priority="4754" stopIfTrue="1" operator="equal">
      <formula>#REF!</formula>
    </cfRule>
  </conditionalFormatting>
  <conditionalFormatting sqref="B29:B43">
    <cfRule type="cellIs" dxfId="2393" priority="4753" stopIfTrue="1" operator="equal">
      <formula>#REF!</formula>
    </cfRule>
  </conditionalFormatting>
  <conditionalFormatting sqref="R30:R43">
    <cfRule type="cellIs" dxfId="2392" priority="4749" operator="equal">
      <formula>"2$U$2"</formula>
    </cfRule>
  </conditionalFormatting>
  <conditionalFormatting sqref="S29:S43">
    <cfRule type="cellIs" dxfId="2391" priority="4746" operator="between">
      <formula>1</formula>
      <formula>5</formula>
    </cfRule>
    <cfRule type="cellIs" dxfId="2390" priority="4747" operator="equal">
      <formula>0</formula>
    </cfRule>
  </conditionalFormatting>
  <conditionalFormatting sqref="B29:D43">
    <cfRule type="cellIs" dxfId="2389" priority="4748" stopIfTrue="1" operator="equal">
      <formula>#REF!</formula>
    </cfRule>
  </conditionalFormatting>
  <conditionalFormatting sqref="S29:S43">
    <cfRule type="cellIs" dxfId="2388" priority="4742" operator="between">
      <formula>1</formula>
      <formula>5</formula>
    </cfRule>
    <cfRule type="cellIs" dxfId="2387" priority="4743" operator="equal">
      <formula>0</formula>
    </cfRule>
  </conditionalFormatting>
  <conditionalFormatting sqref="B29:C43">
    <cfRule type="cellIs" dxfId="2386" priority="4745" stopIfTrue="1" operator="equal">
      <formula>#REF!</formula>
    </cfRule>
  </conditionalFormatting>
  <conditionalFormatting sqref="D29:D43">
    <cfRule type="cellIs" dxfId="2385" priority="4744" stopIfTrue="1" operator="equal">
      <formula>#REF!</formula>
    </cfRule>
  </conditionalFormatting>
  <conditionalFormatting sqref="R30:R43">
    <cfRule type="cellIs" dxfId="2384" priority="4731" operator="equal">
      <formula>"2$U$2"</formula>
    </cfRule>
  </conditionalFormatting>
  <conditionalFormatting sqref="S29:S43">
    <cfRule type="cellIs" dxfId="2383" priority="4722" operator="between">
      <formula>1</formula>
      <formula>5</formula>
    </cfRule>
    <cfRule type="cellIs" dxfId="2382" priority="4723" operator="equal">
      <formula>0</formula>
    </cfRule>
  </conditionalFormatting>
  <conditionalFormatting sqref="Q29:Q43">
    <cfRule type="cellIs" dxfId="2381" priority="4732" operator="equal">
      <formula>"2$U$2"</formula>
    </cfRule>
  </conditionalFormatting>
  <conditionalFormatting sqref="S29:S43">
    <cfRule type="cellIs" dxfId="2380" priority="4714" operator="between">
      <formula>1</formula>
      <formula>5</formula>
    </cfRule>
    <cfRule type="cellIs" dxfId="2379" priority="4715" operator="equal">
      <formula>0</formula>
    </cfRule>
  </conditionalFormatting>
  <conditionalFormatting sqref="S29:S43">
    <cfRule type="cellIs" dxfId="2378" priority="4718" operator="between">
      <formula>1</formula>
      <formula>5</formula>
    </cfRule>
    <cfRule type="cellIs" dxfId="2377" priority="4719" operator="equal">
      <formula>0</formula>
    </cfRule>
  </conditionalFormatting>
  <conditionalFormatting sqref="Q30:Q43">
    <cfRule type="cellIs" dxfId="2376" priority="4713" operator="equal">
      <formula>"2$U$2"</formula>
    </cfRule>
  </conditionalFormatting>
  <conditionalFormatting sqref="C29:D43">
    <cfRule type="cellIs" dxfId="2375" priority="4717" stopIfTrue="1" operator="equal">
      <formula>#REF!</formula>
    </cfRule>
  </conditionalFormatting>
  <conditionalFormatting sqref="B29:B43">
    <cfRule type="cellIs" dxfId="2374" priority="4716" stopIfTrue="1" operator="equal">
      <formula>#REF!</formula>
    </cfRule>
  </conditionalFormatting>
  <conditionalFormatting sqref="C29:D43">
    <cfRule type="cellIs" dxfId="2373" priority="4730" stopIfTrue="1" operator="equal">
      <formula>#REF!</formula>
    </cfRule>
  </conditionalFormatting>
  <conditionalFormatting sqref="B29:B43">
    <cfRule type="cellIs" dxfId="2372" priority="4729" stopIfTrue="1" operator="equal">
      <formula>#REF!</formula>
    </cfRule>
  </conditionalFormatting>
  <conditionalFormatting sqref="B29:D43">
    <cfRule type="cellIs" dxfId="2371" priority="4724" stopIfTrue="1" operator="equal">
      <formula>#REF!</formula>
    </cfRule>
  </conditionalFormatting>
  <conditionalFormatting sqref="Q29:R43">
    <cfRule type="cellIs" dxfId="2370" priority="4893" operator="equal">
      <formula>"2$U$2"</formula>
    </cfRule>
  </conditionalFormatting>
  <conditionalFormatting sqref="V29:XFD43 T29:T43 A29:A43 C29:D43">
    <cfRule type="cellIs" dxfId="2369" priority="4892" stopIfTrue="1" operator="equal">
      <formula>#REF!</formula>
    </cfRule>
  </conditionalFormatting>
  <conditionalFormatting sqref="B29:B43">
    <cfRule type="cellIs" dxfId="2368" priority="4891" stopIfTrue="1" operator="equal">
      <formula>#REF!</formula>
    </cfRule>
  </conditionalFormatting>
  <conditionalFormatting sqref="S29:S43">
    <cfRule type="cellIs" dxfId="2367" priority="4889" operator="between">
      <formula>1</formula>
      <formula>5</formula>
    </cfRule>
    <cfRule type="cellIs" dxfId="2366" priority="4890" operator="equal">
      <formula>0</formula>
    </cfRule>
  </conditionalFormatting>
  <conditionalFormatting sqref="Q29:Q43">
    <cfRule type="cellIs" dxfId="2365" priority="4888" operator="equal">
      <formula>"2$U$2"</formula>
    </cfRule>
  </conditionalFormatting>
  <conditionalFormatting sqref="R29:R43">
    <cfRule type="cellIs" dxfId="2364" priority="4887" operator="equal">
      <formula>"2$U$2"</formula>
    </cfRule>
  </conditionalFormatting>
  <conditionalFormatting sqref="T29:XFD43 A29:C43">
    <cfRule type="cellIs" dxfId="2363" priority="4873" stopIfTrue="1" operator="equal">
      <formula>#REF!</formula>
    </cfRule>
  </conditionalFormatting>
  <conditionalFormatting sqref="S29:S43">
    <cfRule type="cellIs" dxfId="2362" priority="4866" operator="between">
      <formula>1</formula>
      <formula>5</formula>
    </cfRule>
    <cfRule type="cellIs" dxfId="2361" priority="4867" operator="equal">
      <formula>0</formula>
    </cfRule>
  </conditionalFormatting>
  <conditionalFormatting sqref="R29:R43">
    <cfRule type="cellIs" dxfId="2360" priority="4864" operator="equal">
      <formula>"2$U$2"</formula>
    </cfRule>
  </conditionalFormatting>
  <conditionalFormatting sqref="Q29:Q43">
    <cfRule type="cellIs" dxfId="2359" priority="4865" operator="equal">
      <formula>"2$U$2"</formula>
    </cfRule>
  </conditionalFormatting>
  <conditionalFormatting sqref="S29:S43">
    <cfRule type="cellIs" dxfId="2358" priority="4852" operator="between">
      <formula>1</formula>
      <formula>5</formula>
    </cfRule>
    <cfRule type="cellIs" dxfId="2357" priority="4853" operator="equal">
      <formula>0</formula>
    </cfRule>
  </conditionalFormatting>
  <conditionalFormatting sqref="S29:S43">
    <cfRule type="cellIs" dxfId="2356" priority="4854" operator="between">
      <formula>1</formula>
      <formula>5</formula>
    </cfRule>
    <cfRule type="cellIs" dxfId="2355" priority="4855" operator="equal">
      <formula>0</formula>
    </cfRule>
  </conditionalFormatting>
  <conditionalFormatting sqref="R29:R43">
    <cfRule type="cellIs" dxfId="2354" priority="4848" operator="equal">
      <formula>"2$U$2"</formula>
    </cfRule>
  </conditionalFormatting>
  <conditionalFormatting sqref="S29:S43">
    <cfRule type="cellIs" dxfId="2353" priority="4850" operator="between">
      <formula>1</formula>
      <formula>5</formula>
    </cfRule>
    <cfRule type="cellIs" dxfId="2352" priority="4851" operator="equal">
      <formula>0</formula>
    </cfRule>
  </conditionalFormatting>
  <conditionalFormatting sqref="S29:S43">
    <cfRule type="cellIs" dxfId="2351" priority="4884" operator="between">
      <formula>1</formula>
      <formula>5</formula>
    </cfRule>
    <cfRule type="cellIs" dxfId="2350" priority="4885" operator="equal">
      <formula>0</formula>
    </cfRule>
  </conditionalFormatting>
  <conditionalFormatting sqref="A29:D43 T29:XFD43">
    <cfRule type="cellIs" dxfId="2349" priority="4886" stopIfTrue="1" operator="equal">
      <formula>#REF!</formula>
    </cfRule>
  </conditionalFormatting>
  <conditionalFormatting sqref="A29:C43 T29:XFD43">
    <cfRule type="cellIs" dxfId="2348" priority="4883" stopIfTrue="1" operator="equal">
      <formula>#REF!</formula>
    </cfRule>
  </conditionalFormatting>
  <conditionalFormatting sqref="T29:XFD43 A29:D43">
    <cfRule type="cellIs" dxfId="2347" priority="4882" stopIfTrue="1" operator="equal">
      <formula>#REF!</formula>
    </cfRule>
  </conditionalFormatting>
  <conditionalFormatting sqref="B29:B43">
    <cfRule type="cellIs" dxfId="2346" priority="4881" stopIfTrue="1" operator="equal">
      <formula>#REF!</formula>
    </cfRule>
  </conditionalFormatting>
  <conditionalFormatting sqref="A29:D43 T29:XFD43">
    <cfRule type="cellIs" dxfId="2345" priority="4880" stopIfTrue="1" operator="equal">
      <formula>#REF!</formula>
    </cfRule>
  </conditionalFormatting>
  <conditionalFormatting sqref="T29:XFD43">
    <cfRule type="cellIs" dxfId="2344" priority="4877" stopIfTrue="1" operator="equal">
      <formula>#REF!</formula>
    </cfRule>
  </conditionalFormatting>
  <conditionalFormatting sqref="T29:XFD43">
    <cfRule type="cellIs" dxfId="2343" priority="4879" stopIfTrue="1" operator="equal">
      <formula>#REF!</formula>
    </cfRule>
  </conditionalFormatting>
  <conditionalFormatting sqref="T29:XFD43">
    <cfRule type="cellIs" dxfId="2342" priority="4878" stopIfTrue="1" operator="equal">
      <formula>#REF!</formula>
    </cfRule>
  </conditionalFormatting>
  <conditionalFormatting sqref="S29:S43">
    <cfRule type="cellIs" dxfId="2341" priority="4874" operator="between">
      <formula>1</formula>
      <formula>5</formula>
    </cfRule>
    <cfRule type="cellIs" dxfId="2340" priority="4875" operator="equal">
      <formula>0</formula>
    </cfRule>
  </conditionalFormatting>
  <conditionalFormatting sqref="T29:XFD43 A29:D43">
    <cfRule type="cellIs" dxfId="2339" priority="4863" stopIfTrue="1" operator="equal">
      <formula>#REF!</formula>
    </cfRule>
  </conditionalFormatting>
  <conditionalFormatting sqref="S29:S43">
    <cfRule type="cellIs" dxfId="2338" priority="4870" operator="between">
      <formula>1</formula>
      <formula>5</formula>
    </cfRule>
    <cfRule type="cellIs" dxfId="2337" priority="4871" operator="equal">
      <formula>0</formula>
    </cfRule>
  </conditionalFormatting>
  <conditionalFormatting sqref="C29:D43 A29:A43 T29:XFD43">
    <cfRule type="cellIs" dxfId="2336" priority="4869" stopIfTrue="1" operator="equal">
      <formula>#REF!</formula>
    </cfRule>
  </conditionalFormatting>
  <conditionalFormatting sqref="B29:B43">
    <cfRule type="cellIs" dxfId="2335" priority="4868" stopIfTrue="1" operator="equal">
      <formula>#REF!</formula>
    </cfRule>
  </conditionalFormatting>
  <conditionalFormatting sqref="A29:D43 T29:XFD43">
    <cfRule type="cellIs" dxfId="2334" priority="4876" stopIfTrue="1" operator="equal">
      <formula>#REF!</formula>
    </cfRule>
  </conditionalFormatting>
  <conditionalFormatting sqref="D29:D43">
    <cfRule type="cellIs" dxfId="2333" priority="4872" stopIfTrue="1" operator="equal">
      <formula>#REF!</formula>
    </cfRule>
  </conditionalFormatting>
  <conditionalFormatting sqref="A29:A43 C29:D43">
    <cfRule type="cellIs" dxfId="2332" priority="4862" stopIfTrue="1" operator="equal">
      <formula>#REF!</formula>
    </cfRule>
  </conditionalFormatting>
  <conditionalFormatting sqref="A29:A43 C29:C43">
    <cfRule type="cellIs" dxfId="2331" priority="4861" stopIfTrue="1" operator="equal">
      <formula>#REF!</formula>
    </cfRule>
  </conditionalFormatting>
  <conditionalFormatting sqref="D29:D43">
    <cfRule type="cellIs" dxfId="2330" priority="4860" stopIfTrue="1" operator="equal">
      <formula>#REF!</formula>
    </cfRule>
  </conditionalFormatting>
  <conditionalFormatting sqref="C29:D43 A29:A43">
    <cfRule type="cellIs" dxfId="2329" priority="4859" stopIfTrue="1" operator="equal">
      <formula>#REF!</formula>
    </cfRule>
  </conditionalFormatting>
  <conditionalFormatting sqref="B29:B43">
    <cfRule type="cellIs" dxfId="2328" priority="4856" stopIfTrue="1" operator="equal">
      <formula>#REF!</formula>
    </cfRule>
  </conditionalFormatting>
  <conditionalFormatting sqref="B29:B43">
    <cfRule type="cellIs" dxfId="2327" priority="4858" stopIfTrue="1" operator="equal">
      <formula>#REF!</formula>
    </cfRule>
  </conditionalFormatting>
  <conditionalFormatting sqref="B29:B43">
    <cfRule type="cellIs" dxfId="2326" priority="4857" stopIfTrue="1" operator="equal">
      <formula>#REF!</formula>
    </cfRule>
  </conditionalFormatting>
  <conditionalFormatting sqref="Q29:Q43">
    <cfRule type="cellIs" dxfId="2325" priority="4849" operator="equal">
      <formula>"2$U$2"</formula>
    </cfRule>
  </conditionalFormatting>
  <conditionalFormatting sqref="C29:D43 A29:A43 T29:T43 V29:XFD43">
    <cfRule type="cellIs" dxfId="2324" priority="4710" stopIfTrue="1" operator="equal">
      <formula>#REF!</formula>
    </cfRule>
  </conditionalFormatting>
  <conditionalFormatting sqref="B29:B43">
    <cfRule type="cellIs" dxfId="2323" priority="4709" stopIfTrue="1" operator="equal">
      <formula>#REF!</formula>
    </cfRule>
  </conditionalFormatting>
  <conditionalFormatting sqref="Q29:Q43">
    <cfRule type="cellIs" dxfId="2322" priority="4699" operator="equal">
      <formula>"2$U$2"</formula>
    </cfRule>
  </conditionalFormatting>
  <conditionalFormatting sqref="D29:D43">
    <cfRule type="cellIs" dxfId="2321" priority="4683" stopIfTrue="1" operator="equal">
      <formula>#REF!</formula>
    </cfRule>
  </conditionalFormatting>
  <conditionalFormatting sqref="B29:B43">
    <cfRule type="cellIs" dxfId="2320" priority="4669" stopIfTrue="1" operator="equal">
      <formula>#REF!</formula>
    </cfRule>
  </conditionalFormatting>
  <conditionalFormatting sqref="B29:B43">
    <cfRule type="cellIs" dxfId="2319" priority="4668" stopIfTrue="1" operator="equal">
      <formula>#REF!</formula>
    </cfRule>
  </conditionalFormatting>
  <conditionalFormatting sqref="B29:B43">
    <cfRule type="cellIs" dxfId="2318" priority="4667" stopIfTrue="1" operator="equal">
      <formula>#REF!</formula>
    </cfRule>
  </conditionalFormatting>
  <conditionalFormatting sqref="R29:R43">
    <cfRule type="cellIs" dxfId="2317" priority="4659" operator="equal">
      <formula>"2$U$2"</formula>
    </cfRule>
  </conditionalFormatting>
  <conditionalFormatting sqref="R29:R43">
    <cfRule type="cellIs" dxfId="2316" priority="4698" operator="equal">
      <formula>"2$U$2"</formula>
    </cfRule>
  </conditionalFormatting>
  <conditionalFormatting sqref="R29:R43">
    <cfRule type="cellIs" dxfId="2315" priority="4675" operator="equal">
      <formula>"2$U$2"</formula>
    </cfRule>
  </conditionalFormatting>
  <conditionalFormatting sqref="S29:S43">
    <cfRule type="cellIs" dxfId="2314" priority="4695" operator="between">
      <formula>1</formula>
      <formula>5</formula>
    </cfRule>
    <cfRule type="cellIs" dxfId="2313" priority="4696" operator="equal">
      <formula>0</formula>
    </cfRule>
  </conditionalFormatting>
  <conditionalFormatting sqref="Q29:Q43">
    <cfRule type="cellIs" dxfId="2312" priority="4660" operator="equal">
      <formula>"2$U$2"</formula>
    </cfRule>
  </conditionalFormatting>
  <conditionalFormatting sqref="S29:S43">
    <cfRule type="cellIs" dxfId="2311" priority="4707" operator="between">
      <formula>1</formula>
      <formula>5</formula>
    </cfRule>
    <cfRule type="cellIs" dxfId="2310" priority="4708" operator="equal">
      <formula>0</formula>
    </cfRule>
  </conditionalFormatting>
  <conditionalFormatting sqref="Q29:Q43">
    <cfRule type="cellIs" dxfId="2309" priority="4706" operator="equal">
      <formula>"2$U$2"</formula>
    </cfRule>
  </conditionalFormatting>
  <conditionalFormatting sqref="R29:R43">
    <cfRule type="cellIs" dxfId="2308" priority="4705" operator="equal">
      <formula>"2$U$2"</formula>
    </cfRule>
  </conditionalFormatting>
  <conditionalFormatting sqref="Q29:R43">
    <cfRule type="cellIs" dxfId="2307" priority="4704" operator="equal">
      <formula>"2$U$2"</formula>
    </cfRule>
  </conditionalFormatting>
  <conditionalFormatting sqref="C29:D43 A29:A43 T29:T43 V29:XFD43">
    <cfRule type="cellIs" dxfId="2306" priority="4703" stopIfTrue="1" operator="equal">
      <formula>#REF!</formula>
    </cfRule>
  </conditionalFormatting>
  <conditionalFormatting sqref="B29:B43">
    <cfRule type="cellIs" dxfId="2305" priority="4702" stopIfTrue="1" operator="equal">
      <formula>#REF!</formula>
    </cfRule>
  </conditionalFormatting>
  <conditionalFormatting sqref="S29:S43">
    <cfRule type="cellIs" dxfId="2304" priority="4700" operator="between">
      <formula>1</formula>
      <formula>5</formula>
    </cfRule>
    <cfRule type="cellIs" dxfId="2303" priority="4701" operator="equal">
      <formula>0</formula>
    </cfRule>
  </conditionalFormatting>
  <conditionalFormatting sqref="T29:XFD43 A29:C43">
    <cfRule type="cellIs" dxfId="2302" priority="4684" stopIfTrue="1" operator="equal">
      <formula>#REF!</formula>
    </cfRule>
  </conditionalFormatting>
  <conditionalFormatting sqref="S29:S43">
    <cfRule type="cellIs" dxfId="2301" priority="4677" operator="between">
      <formula>1</formula>
      <formula>5</formula>
    </cfRule>
    <cfRule type="cellIs" dxfId="2300" priority="4678" operator="equal">
      <formula>0</formula>
    </cfRule>
  </conditionalFormatting>
  <conditionalFormatting sqref="Q29:Q43">
    <cfRule type="cellIs" dxfId="2299" priority="4676" operator="equal">
      <formula>"2$U$2"</formula>
    </cfRule>
  </conditionalFormatting>
  <conditionalFormatting sqref="S29:S43">
    <cfRule type="cellIs" dxfId="2298" priority="4663" operator="between">
      <formula>1</formula>
      <formula>5</formula>
    </cfRule>
    <cfRule type="cellIs" dxfId="2297" priority="4664" operator="equal">
      <formula>0</formula>
    </cfRule>
  </conditionalFormatting>
  <conditionalFormatting sqref="S29:S43">
    <cfRule type="cellIs" dxfId="2296" priority="4665" operator="between">
      <formula>1</formula>
      <formula>5</formula>
    </cfRule>
    <cfRule type="cellIs" dxfId="2295" priority="4666" operator="equal">
      <formula>0</formula>
    </cfRule>
  </conditionalFormatting>
  <conditionalFormatting sqref="S29:S43">
    <cfRule type="cellIs" dxfId="2294" priority="4661" operator="between">
      <formula>1</formula>
      <formula>5</formula>
    </cfRule>
    <cfRule type="cellIs" dxfId="2293" priority="4662" operator="equal">
      <formula>0</formula>
    </cfRule>
  </conditionalFormatting>
  <conditionalFormatting sqref="A29:D43 T29:XFD43">
    <cfRule type="cellIs" dxfId="2292" priority="4697" stopIfTrue="1" operator="equal">
      <formula>#REF!</formula>
    </cfRule>
  </conditionalFormatting>
  <conditionalFormatting sqref="A29:C43 T29:XFD43">
    <cfRule type="cellIs" dxfId="2291" priority="4694" stopIfTrue="1" operator="equal">
      <formula>#REF!</formula>
    </cfRule>
  </conditionalFormatting>
  <conditionalFormatting sqref="T29:XFD43 A29:D43">
    <cfRule type="cellIs" dxfId="2290" priority="4693" stopIfTrue="1" operator="equal">
      <formula>#REF!</formula>
    </cfRule>
  </conditionalFormatting>
  <conditionalFormatting sqref="B29:B43">
    <cfRule type="cellIs" dxfId="2289" priority="4692" stopIfTrue="1" operator="equal">
      <formula>#REF!</formula>
    </cfRule>
  </conditionalFormatting>
  <conditionalFormatting sqref="A29:D43 T29:XFD43">
    <cfRule type="cellIs" dxfId="2288" priority="4691" stopIfTrue="1" operator="equal">
      <formula>#REF!</formula>
    </cfRule>
  </conditionalFormatting>
  <conditionalFormatting sqref="T29:XFD43">
    <cfRule type="cellIs" dxfId="2287" priority="4688" stopIfTrue="1" operator="equal">
      <formula>#REF!</formula>
    </cfRule>
  </conditionalFormatting>
  <conditionalFormatting sqref="T29:XFD43">
    <cfRule type="cellIs" dxfId="2286" priority="4690" stopIfTrue="1" operator="equal">
      <formula>#REF!</formula>
    </cfRule>
  </conditionalFormatting>
  <conditionalFormatting sqref="T29:XFD43">
    <cfRule type="cellIs" dxfId="2285" priority="4689" stopIfTrue="1" operator="equal">
      <formula>#REF!</formula>
    </cfRule>
  </conditionalFormatting>
  <conditionalFormatting sqref="S29:S43">
    <cfRule type="cellIs" dxfId="2284" priority="4685" operator="between">
      <formula>1</formula>
      <formula>5</formula>
    </cfRule>
    <cfRule type="cellIs" dxfId="2283" priority="4686" operator="equal">
      <formula>0</formula>
    </cfRule>
  </conditionalFormatting>
  <conditionalFormatting sqref="T29:XFD43 A29:D43">
    <cfRule type="cellIs" dxfId="2282" priority="4674" stopIfTrue="1" operator="equal">
      <formula>#REF!</formula>
    </cfRule>
  </conditionalFormatting>
  <conditionalFormatting sqref="S29:S43">
    <cfRule type="cellIs" dxfId="2281" priority="4681" operator="between">
      <formula>1</formula>
      <formula>5</formula>
    </cfRule>
    <cfRule type="cellIs" dxfId="2280" priority="4682" operator="equal">
      <formula>0</formula>
    </cfRule>
  </conditionalFormatting>
  <conditionalFormatting sqref="C29:D43 A29:A43 T29:XFD43">
    <cfRule type="cellIs" dxfId="2279" priority="4680" stopIfTrue="1" operator="equal">
      <formula>#REF!</formula>
    </cfRule>
  </conditionalFormatting>
  <conditionalFormatting sqref="B29:B43">
    <cfRule type="cellIs" dxfId="2278" priority="4679" stopIfTrue="1" operator="equal">
      <formula>#REF!</formula>
    </cfRule>
  </conditionalFormatting>
  <conditionalFormatting sqref="A29:D43 T29:XFD43">
    <cfRule type="cellIs" dxfId="2277" priority="4687" stopIfTrue="1" operator="equal">
      <formula>#REF!</formula>
    </cfRule>
  </conditionalFormatting>
  <conditionalFormatting sqref="A29:A43 C29:D43">
    <cfRule type="cellIs" dxfId="2276" priority="4673" stopIfTrue="1" operator="equal">
      <formula>#REF!</formula>
    </cfRule>
  </conditionalFormatting>
  <conditionalFormatting sqref="A29:A43 C29:C43">
    <cfRule type="cellIs" dxfId="2275" priority="4672" stopIfTrue="1" operator="equal">
      <formula>#REF!</formula>
    </cfRule>
  </conditionalFormatting>
  <conditionalFormatting sqref="D29:D43">
    <cfRule type="cellIs" dxfId="2274" priority="4671" stopIfTrue="1" operator="equal">
      <formula>#REF!</formula>
    </cfRule>
  </conditionalFormatting>
  <conditionalFormatting sqref="C29:D43 A29:A43">
    <cfRule type="cellIs" dxfId="2273" priority="4670" stopIfTrue="1" operator="equal">
      <formula>#REF!</formula>
    </cfRule>
  </conditionalFormatting>
  <conditionalFormatting sqref="R20">
    <cfRule type="cellIs" dxfId="2272" priority="4469" operator="equal">
      <formula>"2$U$2"</formula>
    </cfRule>
  </conditionalFormatting>
  <conditionalFormatting sqref="S2">
    <cfRule type="cellIs" dxfId="2271" priority="4404" operator="between">
      <formula>1</formula>
      <formula>5</formula>
    </cfRule>
    <cfRule type="cellIs" dxfId="2270" priority="4405" operator="equal">
      <formula>0</formula>
    </cfRule>
  </conditionalFormatting>
  <conditionalFormatting sqref="S2">
    <cfRule type="cellIs" dxfId="2269" priority="4408" operator="between">
      <formula>1</formula>
      <formula>5</formula>
    </cfRule>
    <cfRule type="cellIs" dxfId="2268" priority="4409" operator="equal">
      <formula>0</formula>
    </cfRule>
  </conditionalFormatting>
  <conditionalFormatting sqref="R2">
    <cfRule type="cellIs" dxfId="2267" priority="4403" operator="equal">
      <formula>"2$U$2"</formula>
    </cfRule>
  </conditionalFormatting>
  <conditionalFormatting sqref="S2">
    <cfRule type="cellIs" dxfId="2266" priority="4406" operator="between">
      <formula>1</formula>
      <formula>5</formula>
    </cfRule>
    <cfRule type="cellIs" dxfId="2265" priority="4407" operator="equal">
      <formula>0</formula>
    </cfRule>
  </conditionalFormatting>
  <conditionalFormatting sqref="S11:S16">
    <cfRule type="cellIs" dxfId="2264" priority="4400" operator="between">
      <formula>1</formula>
      <formula>5</formula>
    </cfRule>
    <cfRule type="cellIs" dxfId="2263" priority="4401" operator="equal">
      <formula>0</formula>
    </cfRule>
  </conditionalFormatting>
  <conditionalFormatting sqref="A11:D16 T11:XFD16">
    <cfRule type="cellIs" dxfId="2262" priority="4399" stopIfTrue="1" operator="equal">
      <formula>#REF!</formula>
    </cfRule>
  </conditionalFormatting>
  <conditionalFormatting sqref="T11:XFD16 A11:D16">
    <cfRule type="cellIs" dxfId="2261" priority="4398" stopIfTrue="1" operator="equal">
      <formula>#REF!</formula>
    </cfRule>
  </conditionalFormatting>
  <conditionalFormatting sqref="T11:XFD16 A11:D16">
    <cfRule type="cellIs" dxfId="2260" priority="4397" stopIfTrue="1" operator="equal">
      <formula>#REF!</formula>
    </cfRule>
  </conditionalFormatting>
  <conditionalFormatting sqref="Q11:R16">
    <cfRule type="cellIs" dxfId="2259" priority="4395" operator="equal">
      <formula>"2$U$2"</formula>
    </cfRule>
  </conditionalFormatting>
  <conditionalFormatting sqref="T11:XFD16 A11:D16">
    <cfRule type="cellIs" dxfId="2258" priority="4393" stopIfTrue="1" operator="equal">
      <formula>#REF!</formula>
    </cfRule>
  </conditionalFormatting>
  <conditionalFormatting sqref="T11:XFD16 B11:B16">
    <cfRule type="cellIs" dxfId="2257" priority="4392" stopIfTrue="1" operator="equal">
      <formula>#REF!</formula>
    </cfRule>
  </conditionalFormatting>
  <conditionalFormatting sqref="A11:D16 T11:XFD16">
    <cfRule type="cellIs" dxfId="2256" priority="4394" stopIfTrue="1" operator="equal">
      <formula>#REF!</formula>
    </cfRule>
  </conditionalFormatting>
  <conditionalFormatting sqref="B11:B16">
    <cfRule type="cellIs" dxfId="2255" priority="4391" stopIfTrue="1" operator="equal">
      <formula>#REF!</formula>
    </cfRule>
  </conditionalFormatting>
  <conditionalFormatting sqref="C11:D16 A11:A16 T11:XFD16">
    <cfRule type="cellIs" dxfId="2254" priority="4390" stopIfTrue="1" operator="equal">
      <formula>#REF!</formula>
    </cfRule>
  </conditionalFormatting>
  <conditionalFormatting sqref="B11:B16">
    <cfRule type="cellIs" dxfId="2253" priority="4389" stopIfTrue="1" operator="equal">
      <formula>#REF!</formula>
    </cfRule>
  </conditionalFormatting>
  <conditionalFormatting sqref="A11:D16 T11:XFD16">
    <cfRule type="cellIs" dxfId="2252" priority="4388" stopIfTrue="1" operator="equal">
      <formula>#REF!</formula>
    </cfRule>
  </conditionalFormatting>
  <conditionalFormatting sqref="A11:C16 T11:XFD16">
    <cfRule type="cellIs" dxfId="2251" priority="4387" stopIfTrue="1" operator="equal">
      <formula>#REF!</formula>
    </cfRule>
  </conditionalFormatting>
  <conditionalFormatting sqref="S11:S16">
    <cfRule type="cellIs" dxfId="2250" priority="4385" operator="between">
      <formula>1</formula>
      <formula>5</formula>
    </cfRule>
    <cfRule type="cellIs" dxfId="2249" priority="4386" operator="equal">
      <formula>0</formula>
    </cfRule>
  </conditionalFormatting>
  <conditionalFormatting sqref="C11:D16 A11:A16 T11:T16 V11:XFD16">
    <cfRule type="cellIs" dxfId="2248" priority="4384" stopIfTrue="1" operator="equal">
      <formula>#REF!</formula>
    </cfRule>
  </conditionalFormatting>
  <conditionalFormatting sqref="B11:B16">
    <cfRule type="cellIs" dxfId="2247" priority="4383" stopIfTrue="1" operator="equal">
      <formula>#REF!</formula>
    </cfRule>
  </conditionalFormatting>
  <conditionalFormatting sqref="Q11:R16">
    <cfRule type="cellIs" dxfId="2246" priority="4382" operator="equal">
      <formula>"2$U$2"</formula>
    </cfRule>
  </conditionalFormatting>
  <conditionalFormatting sqref="Q11:R16">
    <cfRule type="cellIs" dxfId="2245" priority="4329" operator="equal">
      <formula>"2$U$2"</formula>
    </cfRule>
  </conditionalFormatting>
  <conditionalFormatting sqref="S11:S16">
    <cfRule type="cellIs" dxfId="2244" priority="4296" operator="between">
      <formula>1</formula>
      <formula>5</formula>
    </cfRule>
    <cfRule type="cellIs" dxfId="2243" priority="4297" operator="equal">
      <formula>0</formula>
    </cfRule>
  </conditionalFormatting>
  <conditionalFormatting sqref="R11:R16">
    <cfRule type="cellIs" dxfId="2242" priority="4306" operator="equal">
      <formula>"2$U$2"</formula>
    </cfRule>
  </conditionalFormatting>
  <conditionalFormatting sqref="S11:S16">
    <cfRule type="cellIs" dxfId="2241" priority="4326" operator="between">
      <formula>1</formula>
      <formula>5</formula>
    </cfRule>
    <cfRule type="cellIs" dxfId="2240" priority="4327" operator="equal">
      <formula>0</formula>
    </cfRule>
  </conditionalFormatting>
  <conditionalFormatting sqref="A11:D16 T11:XFD16">
    <cfRule type="cellIs" dxfId="2239" priority="4328" stopIfTrue="1" operator="equal">
      <formula>#REF!</formula>
    </cfRule>
  </conditionalFormatting>
  <conditionalFormatting sqref="A11:C16 T11:XFD16">
    <cfRule type="cellIs" dxfId="2238" priority="4325" stopIfTrue="1" operator="equal">
      <formula>#REF!</formula>
    </cfRule>
  </conditionalFormatting>
  <conditionalFormatting sqref="T11:XFD16 A11:D16">
    <cfRule type="cellIs" dxfId="2237" priority="4324" stopIfTrue="1" operator="equal">
      <formula>#REF!</formula>
    </cfRule>
  </conditionalFormatting>
  <conditionalFormatting sqref="B11:B16">
    <cfRule type="cellIs" dxfId="2236" priority="4323" stopIfTrue="1" operator="equal">
      <formula>#REF!</formula>
    </cfRule>
  </conditionalFormatting>
  <conditionalFormatting sqref="A11:D16 T11:XFD16">
    <cfRule type="cellIs" dxfId="2235" priority="4322" stopIfTrue="1" operator="equal">
      <formula>#REF!</formula>
    </cfRule>
  </conditionalFormatting>
  <conditionalFormatting sqref="T11:XFD16">
    <cfRule type="cellIs" dxfId="2234" priority="4319" stopIfTrue="1" operator="equal">
      <formula>#REF!</formula>
    </cfRule>
  </conditionalFormatting>
  <conditionalFormatting sqref="T11:XFD16">
    <cfRule type="cellIs" dxfId="2233" priority="4321" stopIfTrue="1" operator="equal">
      <formula>#REF!</formula>
    </cfRule>
  </conditionalFormatting>
  <conditionalFormatting sqref="T11:XFD16">
    <cfRule type="cellIs" dxfId="2232" priority="4320" stopIfTrue="1" operator="equal">
      <formula>#REF!</formula>
    </cfRule>
  </conditionalFormatting>
  <conditionalFormatting sqref="S11:S16">
    <cfRule type="cellIs" dxfId="2231" priority="4316" operator="between">
      <formula>1</formula>
      <formula>5</formula>
    </cfRule>
    <cfRule type="cellIs" dxfId="2230" priority="4317" operator="equal">
      <formula>0</formula>
    </cfRule>
  </conditionalFormatting>
  <conditionalFormatting sqref="T11:XFD16 A11:D16">
    <cfRule type="cellIs" dxfId="2229" priority="4305" stopIfTrue="1" operator="equal">
      <formula>#REF!</formula>
    </cfRule>
  </conditionalFormatting>
  <conditionalFormatting sqref="S11:S16">
    <cfRule type="cellIs" dxfId="2228" priority="4308" operator="between">
      <formula>1</formula>
      <formula>5</formula>
    </cfRule>
    <cfRule type="cellIs" dxfId="2227" priority="4309" operator="equal">
      <formula>0</formula>
    </cfRule>
  </conditionalFormatting>
  <conditionalFormatting sqref="Q11:Q16">
    <cfRule type="cellIs" dxfId="2226" priority="4307" operator="equal">
      <formula>"2$U$2"</formula>
    </cfRule>
  </conditionalFormatting>
  <conditionalFormatting sqref="S11:S16">
    <cfRule type="cellIs" dxfId="2225" priority="4312" operator="between">
      <formula>1</formula>
      <formula>5</formula>
    </cfRule>
    <cfRule type="cellIs" dxfId="2224" priority="4313" operator="equal">
      <formula>0</formula>
    </cfRule>
  </conditionalFormatting>
  <conditionalFormatting sqref="C11:D16 A11:A16 T11:XFD16">
    <cfRule type="cellIs" dxfId="2223" priority="4311" stopIfTrue="1" operator="equal">
      <formula>#REF!</formula>
    </cfRule>
  </conditionalFormatting>
  <conditionalFormatting sqref="B11:B16">
    <cfRule type="cellIs" dxfId="2222" priority="4310" stopIfTrue="1" operator="equal">
      <formula>#REF!</formula>
    </cfRule>
  </conditionalFormatting>
  <conditionalFormatting sqref="A11:D16 T11:XFD16">
    <cfRule type="cellIs" dxfId="2221" priority="4318" stopIfTrue="1" operator="equal">
      <formula>#REF!</formula>
    </cfRule>
  </conditionalFormatting>
  <conditionalFormatting sqref="T11:XFD16 A11:C16">
    <cfRule type="cellIs" dxfId="2220" priority="4315" stopIfTrue="1" operator="equal">
      <formula>#REF!</formula>
    </cfRule>
  </conditionalFormatting>
  <conditionalFormatting sqref="D11:D16">
    <cfRule type="cellIs" dxfId="2219" priority="4314" stopIfTrue="1" operator="equal">
      <formula>#REF!</formula>
    </cfRule>
  </conditionalFormatting>
  <conditionalFormatting sqref="A11:A16 C11:D16">
    <cfRule type="cellIs" dxfId="2218" priority="4304" stopIfTrue="1" operator="equal">
      <formula>#REF!</formula>
    </cfRule>
  </conditionalFormatting>
  <conditionalFormatting sqref="A11:A16 C11:C16">
    <cfRule type="cellIs" dxfId="2217" priority="4303" stopIfTrue="1" operator="equal">
      <formula>#REF!</formula>
    </cfRule>
  </conditionalFormatting>
  <conditionalFormatting sqref="D11:D16">
    <cfRule type="cellIs" dxfId="2216" priority="4302" stopIfTrue="1" operator="equal">
      <formula>#REF!</formula>
    </cfRule>
  </conditionalFormatting>
  <conditionalFormatting sqref="C11:D16 A11:A16">
    <cfRule type="cellIs" dxfId="2215" priority="4301" stopIfTrue="1" operator="equal">
      <formula>#REF!</formula>
    </cfRule>
  </conditionalFormatting>
  <conditionalFormatting sqref="B11:B16">
    <cfRule type="cellIs" dxfId="2214" priority="4298" stopIfTrue="1" operator="equal">
      <formula>#REF!</formula>
    </cfRule>
  </conditionalFormatting>
  <conditionalFormatting sqref="B11:B16">
    <cfRule type="cellIs" dxfId="2213" priority="4300" stopIfTrue="1" operator="equal">
      <formula>#REF!</formula>
    </cfRule>
  </conditionalFormatting>
  <conditionalFormatting sqref="B11:B16">
    <cfRule type="cellIs" dxfId="2212" priority="4299" stopIfTrue="1" operator="equal">
      <formula>#REF!</formula>
    </cfRule>
  </conditionalFormatting>
  <conditionalFormatting sqref="S11:S16">
    <cfRule type="cellIs" dxfId="2211" priority="4292" operator="between">
      <formula>1</formula>
      <formula>5</formula>
    </cfRule>
    <cfRule type="cellIs" dxfId="2210" priority="4293" operator="equal">
      <formula>0</formula>
    </cfRule>
  </conditionalFormatting>
  <conditionalFormatting sqref="S11:S16">
    <cfRule type="cellIs" dxfId="2209" priority="4294" operator="between">
      <formula>1</formula>
      <formula>5</formula>
    </cfRule>
    <cfRule type="cellIs" dxfId="2208" priority="4295" operator="equal">
      <formula>0</formula>
    </cfRule>
  </conditionalFormatting>
  <conditionalFormatting sqref="R11:R16">
    <cfRule type="cellIs" dxfId="2207" priority="4290" operator="equal">
      <formula>"2$U$2"</formula>
    </cfRule>
  </conditionalFormatting>
  <conditionalFormatting sqref="Q11:Q16">
    <cfRule type="cellIs" dxfId="2206" priority="4291" operator="equal">
      <formula>"2$U$2"</formula>
    </cfRule>
  </conditionalFormatting>
  <conditionalFormatting sqref="Q11:R16">
    <cfRule type="cellIs" dxfId="2205" priority="4289" operator="equal">
      <formula>"2$U$2"</formula>
    </cfRule>
  </conditionalFormatting>
  <conditionalFormatting sqref="S11:S16">
    <cfRule type="cellIs" dxfId="2204" priority="4286" operator="between">
      <formula>1</formula>
      <formula>5</formula>
    </cfRule>
    <cfRule type="cellIs" dxfId="2203" priority="4287" operator="equal">
      <formula>0</formula>
    </cfRule>
  </conditionalFormatting>
  <conditionalFormatting sqref="T11:XFD16 A11:D16">
    <cfRule type="cellIs" dxfId="2202" priority="4288" stopIfTrue="1" operator="equal">
      <formula>#REF!</formula>
    </cfRule>
  </conditionalFormatting>
  <conditionalFormatting sqref="T11:XFD16 A11:C16">
    <cfRule type="cellIs" dxfId="2201" priority="4285" stopIfTrue="1" operator="equal">
      <formula>#REF!</formula>
    </cfRule>
  </conditionalFormatting>
  <conditionalFormatting sqref="A11:D16 T11:XFD16">
    <cfRule type="cellIs" dxfId="2200" priority="4284" stopIfTrue="1" operator="equal">
      <formula>#REF!</formula>
    </cfRule>
  </conditionalFormatting>
  <conditionalFormatting sqref="B11:B16">
    <cfRule type="cellIs" dxfId="2199" priority="4283" stopIfTrue="1" operator="equal">
      <formula>#REF!</formula>
    </cfRule>
  </conditionalFormatting>
  <conditionalFormatting sqref="T11:XFD16 A11:D16">
    <cfRule type="cellIs" dxfId="2198" priority="4282" stopIfTrue="1" operator="equal">
      <formula>#REF!</formula>
    </cfRule>
  </conditionalFormatting>
  <conditionalFormatting sqref="T11:XFD16">
    <cfRule type="cellIs" dxfId="2197" priority="4279" stopIfTrue="1" operator="equal">
      <formula>#REF!</formula>
    </cfRule>
  </conditionalFormatting>
  <conditionalFormatting sqref="T11:XFD16">
    <cfRule type="cellIs" dxfId="2196" priority="4281" stopIfTrue="1" operator="equal">
      <formula>#REF!</formula>
    </cfRule>
  </conditionalFormatting>
  <conditionalFormatting sqref="T11:XFD16">
    <cfRule type="cellIs" dxfId="2195" priority="4280" stopIfTrue="1" operator="equal">
      <formula>#REF!</formula>
    </cfRule>
  </conditionalFormatting>
  <conditionalFormatting sqref="S11:S16">
    <cfRule type="cellIs" dxfId="2194" priority="4276" operator="between">
      <formula>1</formula>
      <formula>5</formula>
    </cfRule>
    <cfRule type="cellIs" dxfId="2193" priority="4277" operator="equal">
      <formula>0</formula>
    </cfRule>
  </conditionalFormatting>
  <conditionalFormatting sqref="A11:D16 T11:XFD16">
    <cfRule type="cellIs" dxfId="2192" priority="4265" stopIfTrue="1" operator="equal">
      <formula>#REF!</formula>
    </cfRule>
  </conditionalFormatting>
  <conditionalFormatting sqref="R11:R16">
    <cfRule type="cellIs" dxfId="2191" priority="4266" operator="equal">
      <formula>"2$U$2"</formula>
    </cfRule>
  </conditionalFormatting>
  <conditionalFormatting sqref="S11:S16">
    <cfRule type="cellIs" dxfId="2190" priority="4268" operator="between">
      <formula>1</formula>
      <formula>5</formula>
    </cfRule>
    <cfRule type="cellIs" dxfId="2189" priority="4269" operator="equal">
      <formula>0</formula>
    </cfRule>
  </conditionalFormatting>
  <conditionalFormatting sqref="Q11:Q16">
    <cfRule type="cellIs" dxfId="2188" priority="4267" operator="equal">
      <formula>"2$U$2"</formula>
    </cfRule>
  </conditionalFormatting>
  <conditionalFormatting sqref="S11:S16">
    <cfRule type="cellIs" dxfId="2187" priority="4272" operator="between">
      <formula>1</formula>
      <formula>5</formula>
    </cfRule>
    <cfRule type="cellIs" dxfId="2186" priority="4273" operator="equal">
      <formula>0</formula>
    </cfRule>
  </conditionalFormatting>
  <conditionalFormatting sqref="T11:XFD16 A11:A16 C11:D16">
    <cfRule type="cellIs" dxfId="2185" priority="4271" stopIfTrue="1" operator="equal">
      <formula>#REF!</formula>
    </cfRule>
  </conditionalFormatting>
  <conditionalFormatting sqref="B11:B16">
    <cfRule type="cellIs" dxfId="2184" priority="4270" stopIfTrue="1" operator="equal">
      <formula>#REF!</formula>
    </cfRule>
  </conditionalFormatting>
  <conditionalFormatting sqref="T11:XFD16 A11:D16">
    <cfRule type="cellIs" dxfId="2183" priority="4278" stopIfTrue="1" operator="equal">
      <formula>#REF!</formula>
    </cfRule>
  </conditionalFormatting>
  <conditionalFormatting sqref="A11:C16 T11:XFD16">
    <cfRule type="cellIs" dxfId="2182" priority="4275" stopIfTrue="1" operator="equal">
      <formula>#REF!</formula>
    </cfRule>
  </conditionalFormatting>
  <conditionalFormatting sqref="D11:D16">
    <cfRule type="cellIs" dxfId="2181" priority="4274" stopIfTrue="1" operator="equal">
      <formula>#REF!</formula>
    </cfRule>
  </conditionalFormatting>
  <conditionalFormatting sqref="C11:D16 A11:A16">
    <cfRule type="cellIs" dxfId="2180" priority="4264" stopIfTrue="1" operator="equal">
      <formula>#REF!</formula>
    </cfRule>
  </conditionalFormatting>
  <conditionalFormatting sqref="C11:C16 A11:A16">
    <cfRule type="cellIs" dxfId="2179" priority="4263" stopIfTrue="1" operator="equal">
      <formula>#REF!</formula>
    </cfRule>
  </conditionalFormatting>
  <conditionalFormatting sqref="D11:D16">
    <cfRule type="cellIs" dxfId="2178" priority="4262" stopIfTrue="1" operator="equal">
      <formula>#REF!</formula>
    </cfRule>
  </conditionalFormatting>
  <conditionalFormatting sqref="A11:A16 C11:D16">
    <cfRule type="cellIs" dxfId="2177" priority="4261" stopIfTrue="1" operator="equal">
      <formula>#REF!</formula>
    </cfRule>
  </conditionalFormatting>
  <conditionalFormatting sqref="B11:B16">
    <cfRule type="cellIs" dxfId="2176" priority="4258" stopIfTrue="1" operator="equal">
      <formula>#REF!</formula>
    </cfRule>
  </conditionalFormatting>
  <conditionalFormatting sqref="B11:B16">
    <cfRule type="cellIs" dxfId="2175" priority="4260" stopIfTrue="1" operator="equal">
      <formula>#REF!</formula>
    </cfRule>
  </conditionalFormatting>
  <conditionalFormatting sqref="B11:B16">
    <cfRule type="cellIs" dxfId="2174" priority="4259" stopIfTrue="1" operator="equal">
      <formula>#REF!</formula>
    </cfRule>
  </conditionalFormatting>
  <conditionalFormatting sqref="S11:S16">
    <cfRule type="cellIs" dxfId="2173" priority="4252" operator="between">
      <formula>1</formula>
      <formula>5</formula>
    </cfRule>
    <cfRule type="cellIs" dxfId="2172" priority="4253" operator="equal">
      <formula>0</formula>
    </cfRule>
  </conditionalFormatting>
  <conditionalFormatting sqref="S11:S16">
    <cfRule type="cellIs" dxfId="2171" priority="4256" operator="between">
      <formula>1</formula>
      <formula>5</formula>
    </cfRule>
    <cfRule type="cellIs" dxfId="2170" priority="4257" operator="equal">
      <formula>0</formula>
    </cfRule>
  </conditionalFormatting>
  <conditionalFormatting sqref="S11:S16">
    <cfRule type="cellIs" dxfId="2169" priority="4254" operator="between">
      <formula>1</formula>
      <formula>5</formula>
    </cfRule>
    <cfRule type="cellIs" dxfId="2168" priority="4255" operator="equal">
      <formula>0</formula>
    </cfRule>
  </conditionalFormatting>
  <conditionalFormatting sqref="R11:R16">
    <cfRule type="cellIs" dxfId="2167" priority="4250" operator="equal">
      <formula>"2$U$2"</formula>
    </cfRule>
  </conditionalFormatting>
  <conditionalFormatting sqref="Q11:Q16">
    <cfRule type="cellIs" dxfId="2166" priority="4251" operator="equal">
      <formula>"2$U$2"</formula>
    </cfRule>
  </conditionalFormatting>
  <conditionalFormatting sqref="R11:R16">
    <cfRule type="cellIs" dxfId="2165" priority="4207" operator="equal">
      <formula>"2$U$2"</formula>
    </cfRule>
  </conditionalFormatting>
  <conditionalFormatting sqref="Q11:Q16">
    <cfRule type="cellIs" dxfId="2164" priority="4208" operator="equal">
      <formula>"2$U$2"</formula>
    </cfRule>
  </conditionalFormatting>
  <conditionalFormatting sqref="S11:S16">
    <cfRule type="cellIs" dxfId="2163" priority="4209" operator="between">
      <formula>1</formula>
      <formula>5</formula>
    </cfRule>
    <cfRule type="cellIs" dxfId="2162" priority="4210" operator="equal">
      <formula>0</formula>
    </cfRule>
  </conditionalFormatting>
  <conditionalFormatting sqref="B11:C16">
    <cfRule type="cellIs" dxfId="2161" priority="4203" stopIfTrue="1" operator="equal">
      <formula>#REF!</formula>
    </cfRule>
  </conditionalFormatting>
  <conditionalFormatting sqref="D11:D16">
    <cfRule type="cellIs" dxfId="2160" priority="4202" stopIfTrue="1" operator="equal">
      <formula>#REF!</formula>
    </cfRule>
  </conditionalFormatting>
  <conditionalFormatting sqref="R11:R16">
    <cfRule type="cellIs" dxfId="2159" priority="4194" operator="equal">
      <formula>"2$U$2"</formula>
    </cfRule>
  </conditionalFormatting>
  <conditionalFormatting sqref="S11:S16">
    <cfRule type="cellIs" dxfId="2158" priority="4248" operator="between">
      <formula>1</formula>
      <formula>5</formula>
    </cfRule>
    <cfRule type="cellIs" dxfId="2157" priority="4249" operator="equal">
      <formula>0</formula>
    </cfRule>
  </conditionalFormatting>
  <conditionalFormatting sqref="D11:D16">
    <cfRule type="cellIs" dxfId="2156" priority="4247" stopIfTrue="1" operator="equal">
      <formula>#REF!</formula>
    </cfRule>
  </conditionalFormatting>
  <conditionalFormatting sqref="B11:B16">
    <cfRule type="cellIs" dxfId="2155" priority="4246" stopIfTrue="1" operator="equal">
      <formula>#REF!</formula>
    </cfRule>
  </conditionalFormatting>
  <conditionalFormatting sqref="A11:A16 C11:D16 T11:XFD16">
    <cfRule type="cellIs" dxfId="2154" priority="4243" stopIfTrue="1" operator="equal">
      <formula>#REF!</formula>
    </cfRule>
  </conditionalFormatting>
  <conditionalFormatting sqref="A11:D16 T11:XFD16">
    <cfRule type="cellIs" dxfId="2153" priority="4245" stopIfTrue="1" operator="equal">
      <formula>#REF!</formula>
    </cfRule>
  </conditionalFormatting>
  <conditionalFormatting sqref="A11:C16 T11:XFD16">
    <cfRule type="cellIs" dxfId="2152" priority="4244" stopIfTrue="1" operator="equal">
      <formula>#REF!</formula>
    </cfRule>
  </conditionalFormatting>
  <conditionalFormatting sqref="S11:S16">
    <cfRule type="cellIs" dxfId="2151" priority="4215" operator="between">
      <formula>1</formula>
      <formula>5</formula>
    </cfRule>
    <cfRule type="cellIs" dxfId="2150" priority="4216" operator="equal">
      <formula>0</formula>
    </cfRule>
  </conditionalFormatting>
  <conditionalFormatting sqref="Q11:Q16">
    <cfRule type="cellIs" dxfId="2149" priority="4219" operator="equal">
      <formula>"2$U$2"</formula>
    </cfRule>
  </conditionalFormatting>
  <conditionalFormatting sqref="C11:D16">
    <cfRule type="cellIs" dxfId="2148" priority="4223" stopIfTrue="1" operator="equal">
      <formula>#REF!</formula>
    </cfRule>
  </conditionalFormatting>
  <conditionalFormatting sqref="B11:B16">
    <cfRule type="cellIs" dxfId="2147" priority="4222" stopIfTrue="1" operator="equal">
      <formula>#REF!</formula>
    </cfRule>
  </conditionalFormatting>
  <conditionalFormatting sqref="S11:S16">
    <cfRule type="cellIs" dxfId="2146" priority="4220" operator="between">
      <formula>1</formula>
      <formula>5</formula>
    </cfRule>
    <cfRule type="cellIs" dxfId="2145" priority="4221" operator="equal">
      <formula>0</formula>
    </cfRule>
  </conditionalFormatting>
  <conditionalFormatting sqref="B11:D16">
    <cfRule type="cellIs" dxfId="2144" priority="4217" stopIfTrue="1" operator="equal">
      <formula>#REF!</formula>
    </cfRule>
  </conditionalFormatting>
  <conditionalFormatting sqref="R11:R16">
    <cfRule type="cellIs" dxfId="2143" priority="4218" operator="equal">
      <formula>"2$U$2"</formula>
    </cfRule>
  </conditionalFormatting>
  <conditionalFormatting sqref="A11:A16 T11:XFD16">
    <cfRule type="cellIs" dxfId="2142" priority="4242" stopIfTrue="1" operator="equal">
      <formula>#REF!</formula>
    </cfRule>
  </conditionalFormatting>
  <conditionalFormatting sqref="T11:XFD16 A11:A16">
    <cfRule type="cellIs" dxfId="2141" priority="4241" stopIfTrue="1" operator="equal">
      <formula>#REF!</formula>
    </cfRule>
  </conditionalFormatting>
  <conditionalFormatting sqref="T11:XFD16 A11:A16">
    <cfRule type="cellIs" dxfId="2140" priority="4240" stopIfTrue="1" operator="equal">
      <formula>#REF!</formula>
    </cfRule>
  </conditionalFormatting>
  <conditionalFormatting sqref="T11:XFD16 A11:A16">
    <cfRule type="cellIs" dxfId="2139" priority="4237" stopIfTrue="1" operator="equal">
      <formula>#REF!</formula>
    </cfRule>
  </conditionalFormatting>
  <conditionalFormatting sqref="T11:XFD16 A11:A16">
    <cfRule type="cellIs" dxfId="2138" priority="4239" stopIfTrue="1" operator="equal">
      <formula>#REF!</formula>
    </cfRule>
  </conditionalFormatting>
  <conditionalFormatting sqref="A11:A16 T11:XFD16">
    <cfRule type="cellIs" dxfId="2137" priority="4238" stopIfTrue="1" operator="equal">
      <formula>#REF!</formula>
    </cfRule>
  </conditionalFormatting>
  <conditionalFormatting sqref="S11:S16">
    <cfRule type="cellIs" dxfId="2136" priority="4233" operator="between">
      <formula>1</formula>
      <formula>5</formula>
    </cfRule>
    <cfRule type="cellIs" dxfId="2135" priority="4234" operator="equal">
      <formula>0</formula>
    </cfRule>
  </conditionalFormatting>
  <conditionalFormatting sqref="Q11:Q16">
    <cfRule type="cellIs" dxfId="2134" priority="4232" operator="equal">
      <formula>"2$U$2"</formula>
    </cfRule>
  </conditionalFormatting>
  <conditionalFormatting sqref="C11:D16">
    <cfRule type="cellIs" dxfId="2133" priority="4236" stopIfTrue="1" operator="equal">
      <formula>#REF!</formula>
    </cfRule>
  </conditionalFormatting>
  <conditionalFormatting sqref="B11:B16">
    <cfRule type="cellIs" dxfId="2132" priority="4235" stopIfTrue="1" operator="equal">
      <formula>#REF!</formula>
    </cfRule>
  </conditionalFormatting>
  <conditionalFormatting sqref="R11:R16">
    <cfRule type="cellIs" dxfId="2131" priority="4231" operator="equal">
      <formula>"2$U$2"</formula>
    </cfRule>
  </conditionalFormatting>
  <conditionalFormatting sqref="S11:S16">
    <cfRule type="cellIs" dxfId="2130" priority="4228" operator="between">
      <formula>1</formula>
      <formula>5</formula>
    </cfRule>
    <cfRule type="cellIs" dxfId="2129" priority="4229" operator="equal">
      <formula>0</formula>
    </cfRule>
  </conditionalFormatting>
  <conditionalFormatting sqref="B11:D16">
    <cfRule type="cellIs" dxfId="2128" priority="4230" stopIfTrue="1" operator="equal">
      <formula>#REF!</formula>
    </cfRule>
  </conditionalFormatting>
  <conditionalFormatting sqref="S11:S16">
    <cfRule type="cellIs" dxfId="2127" priority="4224" operator="between">
      <formula>1</formula>
      <formula>5</formula>
    </cfRule>
    <cfRule type="cellIs" dxfId="2126" priority="4225" operator="equal">
      <formula>0</formula>
    </cfRule>
  </conditionalFormatting>
  <conditionalFormatting sqref="B11:C16">
    <cfRule type="cellIs" dxfId="2125" priority="4227" stopIfTrue="1" operator="equal">
      <formula>#REF!</formula>
    </cfRule>
  </conditionalFormatting>
  <conditionalFormatting sqref="D11:D16">
    <cfRule type="cellIs" dxfId="2124" priority="4226" stopIfTrue="1" operator="equal">
      <formula>#REF!</formula>
    </cfRule>
  </conditionalFormatting>
  <conditionalFormatting sqref="R11:R16">
    <cfRule type="cellIs" dxfId="2123" priority="4213" operator="equal">
      <formula>"2$U$2"</formula>
    </cfRule>
  </conditionalFormatting>
  <conditionalFormatting sqref="S11:S16">
    <cfRule type="cellIs" dxfId="2122" priority="4204" operator="between">
      <formula>1</formula>
      <formula>5</formula>
    </cfRule>
    <cfRule type="cellIs" dxfId="2121" priority="4205" operator="equal">
      <formula>0</formula>
    </cfRule>
  </conditionalFormatting>
  <conditionalFormatting sqref="Q11:Q16">
    <cfRule type="cellIs" dxfId="2120" priority="4214" operator="equal">
      <formula>"2$U$2"</formula>
    </cfRule>
  </conditionalFormatting>
  <conditionalFormatting sqref="S11:S16">
    <cfRule type="cellIs" dxfId="2119" priority="4196" operator="between">
      <formula>1</formula>
      <formula>5</formula>
    </cfRule>
    <cfRule type="cellIs" dxfId="2118" priority="4197" operator="equal">
      <formula>0</formula>
    </cfRule>
  </conditionalFormatting>
  <conditionalFormatting sqref="S11:S16">
    <cfRule type="cellIs" dxfId="2117" priority="4200" operator="between">
      <formula>1</formula>
      <formula>5</formula>
    </cfRule>
    <cfRule type="cellIs" dxfId="2116" priority="4201" operator="equal">
      <formula>0</formula>
    </cfRule>
  </conditionalFormatting>
  <conditionalFormatting sqref="Q11:Q16">
    <cfRule type="cellIs" dxfId="2115" priority="4195" operator="equal">
      <formula>"2$U$2"</formula>
    </cfRule>
  </conditionalFormatting>
  <conditionalFormatting sqref="C11:D16">
    <cfRule type="cellIs" dxfId="2114" priority="4199" stopIfTrue="1" operator="equal">
      <formula>#REF!</formula>
    </cfRule>
  </conditionalFormatting>
  <conditionalFormatting sqref="B11:B16">
    <cfRule type="cellIs" dxfId="2113" priority="4198" stopIfTrue="1" operator="equal">
      <formula>#REF!</formula>
    </cfRule>
  </conditionalFormatting>
  <conditionalFormatting sqref="C11:D16">
    <cfRule type="cellIs" dxfId="2112" priority="4212" stopIfTrue="1" operator="equal">
      <formula>#REF!</formula>
    </cfRule>
  </conditionalFormatting>
  <conditionalFormatting sqref="B11:B16">
    <cfRule type="cellIs" dxfId="2111" priority="4211" stopIfTrue="1" operator="equal">
      <formula>#REF!</formula>
    </cfRule>
  </conditionalFormatting>
  <conditionalFormatting sqref="B11:D16">
    <cfRule type="cellIs" dxfId="2110" priority="4206" stopIfTrue="1" operator="equal">
      <formula>#REF!</formula>
    </cfRule>
  </conditionalFormatting>
  <conditionalFormatting sqref="V11:XFD16 T11:T16 A11:A16 C11:D16">
    <cfRule type="cellIs" dxfId="2109" priority="4381" stopIfTrue="1" operator="equal">
      <formula>#REF!</formula>
    </cfRule>
  </conditionalFormatting>
  <conditionalFormatting sqref="B11:B16">
    <cfRule type="cellIs" dxfId="2108" priority="4380" stopIfTrue="1" operator="equal">
      <formula>#REF!</formula>
    </cfRule>
  </conditionalFormatting>
  <conditionalFormatting sqref="S11:S16">
    <cfRule type="cellIs" dxfId="2107" priority="4378" operator="between">
      <formula>1</formula>
      <formula>5</formula>
    </cfRule>
    <cfRule type="cellIs" dxfId="2106" priority="4379" operator="equal">
      <formula>0</formula>
    </cfRule>
  </conditionalFormatting>
  <conditionalFormatting sqref="Q11:Q16">
    <cfRule type="cellIs" dxfId="2105" priority="4377" operator="equal">
      <formula>"2$U$2"</formula>
    </cfRule>
  </conditionalFormatting>
  <conditionalFormatting sqref="R11:R16">
    <cfRule type="cellIs" dxfId="2104" priority="4376" operator="equal">
      <formula>"2$U$2"</formula>
    </cfRule>
  </conditionalFormatting>
  <conditionalFormatting sqref="Q11:R16">
    <cfRule type="cellIs" dxfId="2103" priority="4375" operator="equal">
      <formula>"2$U$2"</formula>
    </cfRule>
  </conditionalFormatting>
  <conditionalFormatting sqref="V11:XFD16 T11:T16 A11:A16 C11:D16">
    <cfRule type="cellIs" dxfId="2102" priority="4374" stopIfTrue="1" operator="equal">
      <formula>#REF!</formula>
    </cfRule>
  </conditionalFormatting>
  <conditionalFormatting sqref="B11:B16">
    <cfRule type="cellIs" dxfId="2101" priority="4373" stopIfTrue="1" operator="equal">
      <formula>#REF!</formula>
    </cfRule>
  </conditionalFormatting>
  <conditionalFormatting sqref="S11:S16">
    <cfRule type="cellIs" dxfId="2100" priority="4371" operator="between">
      <formula>1</formula>
      <formula>5</formula>
    </cfRule>
    <cfRule type="cellIs" dxfId="2099" priority="4372" operator="equal">
      <formula>0</formula>
    </cfRule>
  </conditionalFormatting>
  <conditionalFormatting sqref="Q11:Q16">
    <cfRule type="cellIs" dxfId="2098" priority="4370" operator="equal">
      <formula>"2$U$2"</formula>
    </cfRule>
  </conditionalFormatting>
  <conditionalFormatting sqref="R11:R16">
    <cfRule type="cellIs" dxfId="2097" priority="4369" operator="equal">
      <formula>"2$U$2"</formula>
    </cfRule>
  </conditionalFormatting>
  <conditionalFormatting sqref="T11:XFD16 A11:C16">
    <cfRule type="cellIs" dxfId="2096" priority="4355" stopIfTrue="1" operator="equal">
      <formula>#REF!</formula>
    </cfRule>
  </conditionalFormatting>
  <conditionalFormatting sqref="S11:S16">
    <cfRule type="cellIs" dxfId="2095" priority="4348" operator="between">
      <formula>1</formula>
      <formula>5</formula>
    </cfRule>
    <cfRule type="cellIs" dxfId="2094" priority="4349" operator="equal">
      <formula>0</formula>
    </cfRule>
  </conditionalFormatting>
  <conditionalFormatting sqref="R11:R16">
    <cfRule type="cellIs" dxfId="2093" priority="4346" operator="equal">
      <formula>"2$U$2"</formula>
    </cfRule>
  </conditionalFormatting>
  <conditionalFormatting sqref="Q11:Q16">
    <cfRule type="cellIs" dxfId="2092" priority="4347" operator="equal">
      <formula>"2$U$2"</formula>
    </cfRule>
  </conditionalFormatting>
  <conditionalFormatting sqref="S11:S16">
    <cfRule type="cellIs" dxfId="2091" priority="4334" operator="between">
      <formula>1</formula>
      <formula>5</formula>
    </cfRule>
    <cfRule type="cellIs" dxfId="2090" priority="4335" operator="equal">
      <formula>0</formula>
    </cfRule>
  </conditionalFormatting>
  <conditionalFormatting sqref="S11:S16">
    <cfRule type="cellIs" dxfId="2089" priority="4336" operator="between">
      <formula>1</formula>
      <formula>5</formula>
    </cfRule>
    <cfRule type="cellIs" dxfId="2088" priority="4337" operator="equal">
      <formula>0</formula>
    </cfRule>
  </conditionalFormatting>
  <conditionalFormatting sqref="R11:R16">
    <cfRule type="cellIs" dxfId="2087" priority="4330" operator="equal">
      <formula>"2$U$2"</formula>
    </cfRule>
  </conditionalFormatting>
  <conditionalFormatting sqref="S11:S16">
    <cfRule type="cellIs" dxfId="2086" priority="4332" operator="between">
      <formula>1</formula>
      <formula>5</formula>
    </cfRule>
    <cfRule type="cellIs" dxfId="2085" priority="4333" operator="equal">
      <formula>0</formula>
    </cfRule>
  </conditionalFormatting>
  <conditionalFormatting sqref="S11:S16">
    <cfRule type="cellIs" dxfId="2084" priority="4366" operator="between">
      <formula>1</formula>
      <formula>5</formula>
    </cfRule>
    <cfRule type="cellIs" dxfId="2083" priority="4367" operator="equal">
      <formula>0</formula>
    </cfRule>
  </conditionalFormatting>
  <conditionalFormatting sqref="A11:D16 T11:XFD16">
    <cfRule type="cellIs" dxfId="2082" priority="4368" stopIfTrue="1" operator="equal">
      <formula>#REF!</formula>
    </cfRule>
  </conditionalFormatting>
  <conditionalFormatting sqref="A11:C16 T11:XFD16">
    <cfRule type="cellIs" dxfId="2081" priority="4365" stopIfTrue="1" operator="equal">
      <formula>#REF!</formula>
    </cfRule>
  </conditionalFormatting>
  <conditionalFormatting sqref="T11:XFD16 A11:D16">
    <cfRule type="cellIs" dxfId="2080" priority="4364" stopIfTrue="1" operator="equal">
      <formula>#REF!</formula>
    </cfRule>
  </conditionalFormatting>
  <conditionalFormatting sqref="B11:B16">
    <cfRule type="cellIs" dxfId="2079" priority="4363" stopIfTrue="1" operator="equal">
      <formula>#REF!</formula>
    </cfRule>
  </conditionalFormatting>
  <conditionalFormatting sqref="A11:D16 T11:XFD16">
    <cfRule type="cellIs" dxfId="2078" priority="4362" stopIfTrue="1" operator="equal">
      <formula>#REF!</formula>
    </cfRule>
  </conditionalFormatting>
  <conditionalFormatting sqref="T11:XFD16">
    <cfRule type="cellIs" dxfId="2077" priority="4359" stopIfTrue="1" operator="equal">
      <formula>#REF!</formula>
    </cfRule>
  </conditionalFormatting>
  <conditionalFormatting sqref="T11:XFD16">
    <cfRule type="cellIs" dxfId="2076" priority="4361" stopIfTrue="1" operator="equal">
      <formula>#REF!</formula>
    </cfRule>
  </conditionalFormatting>
  <conditionalFormatting sqref="T11:XFD16">
    <cfRule type="cellIs" dxfId="2075" priority="4360" stopIfTrue="1" operator="equal">
      <formula>#REF!</formula>
    </cfRule>
  </conditionalFormatting>
  <conditionalFormatting sqref="S11:S16">
    <cfRule type="cellIs" dxfId="2074" priority="4356" operator="between">
      <formula>1</formula>
      <formula>5</formula>
    </cfRule>
    <cfRule type="cellIs" dxfId="2073" priority="4357" operator="equal">
      <formula>0</formula>
    </cfRule>
  </conditionalFormatting>
  <conditionalFormatting sqref="T11:XFD16 A11:D16">
    <cfRule type="cellIs" dxfId="2072" priority="4345" stopIfTrue="1" operator="equal">
      <formula>#REF!</formula>
    </cfRule>
  </conditionalFormatting>
  <conditionalFormatting sqref="S11:S16">
    <cfRule type="cellIs" dxfId="2071" priority="4352" operator="between">
      <formula>1</formula>
      <formula>5</formula>
    </cfRule>
    <cfRule type="cellIs" dxfId="2070" priority="4353" operator="equal">
      <formula>0</formula>
    </cfRule>
  </conditionalFormatting>
  <conditionalFormatting sqref="C11:D16 A11:A16 T11:XFD16">
    <cfRule type="cellIs" dxfId="2069" priority="4351" stopIfTrue="1" operator="equal">
      <formula>#REF!</formula>
    </cfRule>
  </conditionalFormatting>
  <conditionalFormatting sqref="B11:B16">
    <cfRule type="cellIs" dxfId="2068" priority="4350" stopIfTrue="1" operator="equal">
      <formula>#REF!</formula>
    </cfRule>
  </conditionalFormatting>
  <conditionalFormatting sqref="A11:D16 T11:XFD16">
    <cfRule type="cellIs" dxfId="2067" priority="4358" stopIfTrue="1" operator="equal">
      <formula>#REF!</formula>
    </cfRule>
  </conditionalFormatting>
  <conditionalFormatting sqref="D11:D16">
    <cfRule type="cellIs" dxfId="2066" priority="4354" stopIfTrue="1" operator="equal">
      <formula>#REF!</formula>
    </cfRule>
  </conditionalFormatting>
  <conditionalFormatting sqref="A11:A16 C11:D16">
    <cfRule type="cellIs" dxfId="2065" priority="4344" stopIfTrue="1" operator="equal">
      <formula>#REF!</formula>
    </cfRule>
  </conditionalFormatting>
  <conditionalFormatting sqref="A11:A16 C11:C16">
    <cfRule type="cellIs" dxfId="2064" priority="4343" stopIfTrue="1" operator="equal">
      <formula>#REF!</formula>
    </cfRule>
  </conditionalFormatting>
  <conditionalFormatting sqref="D11:D16">
    <cfRule type="cellIs" dxfId="2063" priority="4342" stopIfTrue="1" operator="equal">
      <formula>#REF!</formula>
    </cfRule>
  </conditionalFormatting>
  <conditionalFormatting sqref="C11:D16 A11:A16">
    <cfRule type="cellIs" dxfId="2062" priority="4341" stopIfTrue="1" operator="equal">
      <formula>#REF!</formula>
    </cfRule>
  </conditionalFormatting>
  <conditionalFormatting sqref="B11:B16">
    <cfRule type="cellIs" dxfId="2061" priority="4338" stopIfTrue="1" operator="equal">
      <formula>#REF!</formula>
    </cfRule>
  </conditionalFormatting>
  <conditionalFormatting sqref="B11:B16">
    <cfRule type="cellIs" dxfId="2060" priority="4340" stopIfTrue="1" operator="equal">
      <formula>#REF!</formula>
    </cfRule>
  </conditionalFormatting>
  <conditionalFormatting sqref="B11:B16">
    <cfRule type="cellIs" dxfId="2059" priority="4339" stopIfTrue="1" operator="equal">
      <formula>#REF!</formula>
    </cfRule>
  </conditionalFormatting>
  <conditionalFormatting sqref="Q11:Q16">
    <cfRule type="cellIs" dxfId="2058" priority="4331" operator="equal">
      <formula>"2$U$2"</formula>
    </cfRule>
  </conditionalFormatting>
  <conditionalFormatting sqref="C11:D16 A11:A16 T12:T16 V11:XFD16">
    <cfRule type="cellIs" dxfId="2057" priority="4193" stopIfTrue="1" operator="equal">
      <formula>#REF!</formula>
    </cfRule>
  </conditionalFormatting>
  <conditionalFormatting sqref="B11:B16">
    <cfRule type="cellIs" dxfId="2056" priority="4192" stopIfTrue="1" operator="equal">
      <formula>#REF!</formula>
    </cfRule>
  </conditionalFormatting>
  <conditionalFormatting sqref="S12:S16">
    <cfRule type="cellIs" dxfId="2055" priority="4190" operator="between">
      <formula>1</formula>
      <formula>5</formula>
    </cfRule>
    <cfRule type="cellIs" dxfId="2054" priority="4191" operator="equal">
      <formula>0</formula>
    </cfRule>
  </conditionalFormatting>
  <conditionalFormatting sqref="Q12:Q16">
    <cfRule type="cellIs" dxfId="2053" priority="4189" operator="equal">
      <formula>"2$U$2"</formula>
    </cfRule>
  </conditionalFormatting>
  <conditionalFormatting sqref="R12:R16">
    <cfRule type="cellIs" dxfId="2052" priority="4188" operator="equal">
      <formula>"2$U$2"</formula>
    </cfRule>
  </conditionalFormatting>
  <conditionalFormatting sqref="S11">
    <cfRule type="cellIs" dxfId="2051" priority="4182" operator="between">
      <formula>1</formula>
      <formula>5</formula>
    </cfRule>
    <cfRule type="cellIs" dxfId="2050" priority="4183" operator="equal">
      <formula>0</formula>
    </cfRule>
  </conditionalFormatting>
  <conditionalFormatting sqref="S11">
    <cfRule type="cellIs" dxfId="2049" priority="4186" operator="between">
      <formula>1</formula>
      <formula>5</formula>
    </cfRule>
    <cfRule type="cellIs" dxfId="2048" priority="4187" operator="equal">
      <formula>0</formula>
    </cfRule>
  </conditionalFormatting>
  <conditionalFormatting sqref="R11">
    <cfRule type="cellIs" dxfId="2047" priority="4181" operator="equal">
      <formula>"2$U$2"</formula>
    </cfRule>
  </conditionalFormatting>
  <conditionalFormatting sqref="S11">
    <cfRule type="cellIs" dxfId="2046" priority="4184" operator="between">
      <formula>1</formula>
      <formula>5</formula>
    </cfRule>
    <cfRule type="cellIs" dxfId="2045" priority="4185" operator="equal">
      <formula>0</formula>
    </cfRule>
  </conditionalFormatting>
  <conditionalFormatting sqref="S23">
    <cfRule type="cellIs" dxfId="2044" priority="2102" operator="between">
      <formula>1</formula>
      <formula>5</formula>
    </cfRule>
    <cfRule type="cellIs" dxfId="2043" priority="2103" operator="equal">
      <formula>0</formula>
    </cfRule>
  </conditionalFormatting>
  <conditionalFormatting sqref="S23">
    <cfRule type="cellIs" dxfId="2042" priority="2106" operator="between">
      <formula>1</formula>
      <formula>5</formula>
    </cfRule>
    <cfRule type="cellIs" dxfId="2041" priority="2107" operator="equal">
      <formula>0</formula>
    </cfRule>
  </conditionalFormatting>
  <conditionalFormatting sqref="R23">
    <cfRule type="cellIs" dxfId="2040" priority="2101" operator="equal">
      <formula>"2$U$2"</formula>
    </cfRule>
  </conditionalFormatting>
  <conditionalFormatting sqref="S23">
    <cfRule type="cellIs" dxfId="2039" priority="2104" operator="between">
      <formula>1</formula>
      <formula>5</formula>
    </cfRule>
    <cfRule type="cellIs" dxfId="2038" priority="2105" operator="equal">
      <formula>0</formula>
    </cfRule>
  </conditionalFormatting>
  <conditionalFormatting sqref="S14:S16">
    <cfRule type="cellIs" dxfId="2037" priority="2097" operator="between">
      <formula>1</formula>
      <formula>5</formula>
    </cfRule>
    <cfRule type="cellIs" dxfId="2036" priority="2098" operator="equal">
      <formula>0</formula>
    </cfRule>
  </conditionalFormatting>
  <conditionalFormatting sqref="V14:XFD16 T14:T16 A14:D16">
    <cfRule type="cellIs" dxfId="2035" priority="2096" stopIfTrue="1" operator="equal">
      <formula>#REF!</formula>
    </cfRule>
  </conditionalFormatting>
  <conditionalFormatting sqref="Q14:R16">
    <cfRule type="cellIs" dxfId="2034" priority="2095" operator="equal">
      <formula>"2$U$2"</formula>
    </cfRule>
  </conditionalFormatting>
  <conditionalFormatting sqref="C14:D16 A14:A16 V14:XFD16 T14:T16">
    <cfRule type="cellIs" dxfId="2033" priority="2094" stopIfTrue="1" operator="equal">
      <formula>#REF!</formula>
    </cfRule>
  </conditionalFormatting>
  <conditionalFormatting sqref="B14:B16">
    <cfRule type="cellIs" dxfId="2032" priority="2093" stopIfTrue="1" operator="equal">
      <formula>#REF!</formula>
    </cfRule>
  </conditionalFormatting>
  <conditionalFormatting sqref="Q14:R16">
    <cfRule type="cellIs" dxfId="2031" priority="2046" operator="equal">
      <formula>"2$U$2"</formula>
    </cfRule>
  </conditionalFormatting>
  <conditionalFormatting sqref="S14:S16">
    <cfRule type="cellIs" dxfId="2030" priority="2013" operator="between">
      <formula>1</formula>
      <formula>5</formula>
    </cfRule>
    <cfRule type="cellIs" dxfId="2029" priority="2014" operator="equal">
      <formula>0</formula>
    </cfRule>
  </conditionalFormatting>
  <conditionalFormatting sqref="R14:R16">
    <cfRule type="cellIs" dxfId="2028" priority="2023" operator="equal">
      <formula>"2$U$2"</formula>
    </cfRule>
  </conditionalFormatting>
  <conditionalFormatting sqref="S14:S16">
    <cfRule type="cellIs" dxfId="2027" priority="2043" operator="between">
      <formula>1</formula>
      <formula>5</formula>
    </cfRule>
    <cfRule type="cellIs" dxfId="2026" priority="2044" operator="equal">
      <formula>0</formula>
    </cfRule>
  </conditionalFormatting>
  <conditionalFormatting sqref="A14:D16 T14:XFD16">
    <cfRule type="cellIs" dxfId="2025" priority="2045" stopIfTrue="1" operator="equal">
      <formula>#REF!</formula>
    </cfRule>
  </conditionalFormatting>
  <conditionalFormatting sqref="A14:C16 T14:XFD16">
    <cfRule type="cellIs" dxfId="2024" priority="2042" stopIfTrue="1" operator="equal">
      <formula>#REF!</formula>
    </cfRule>
  </conditionalFormatting>
  <conditionalFormatting sqref="T14:XFD16 A14:D16">
    <cfRule type="cellIs" dxfId="2023" priority="2041" stopIfTrue="1" operator="equal">
      <formula>#REF!</formula>
    </cfRule>
  </conditionalFormatting>
  <conditionalFormatting sqref="B14:B16">
    <cfRule type="cellIs" dxfId="2022" priority="2040" stopIfTrue="1" operator="equal">
      <formula>#REF!</formula>
    </cfRule>
  </conditionalFormatting>
  <conditionalFormatting sqref="A14:D16 T14:XFD16">
    <cfRule type="cellIs" dxfId="2021" priority="2039" stopIfTrue="1" operator="equal">
      <formula>#REF!</formula>
    </cfRule>
  </conditionalFormatting>
  <conditionalFormatting sqref="T14:XFD16">
    <cfRule type="cellIs" dxfId="2020" priority="2036" stopIfTrue="1" operator="equal">
      <formula>#REF!</formula>
    </cfRule>
  </conditionalFormatting>
  <conditionalFormatting sqref="T14:XFD16">
    <cfRule type="cellIs" dxfId="2019" priority="2038" stopIfTrue="1" operator="equal">
      <formula>#REF!</formula>
    </cfRule>
  </conditionalFormatting>
  <conditionalFormatting sqref="T14:XFD16">
    <cfRule type="cellIs" dxfId="2018" priority="2037" stopIfTrue="1" operator="equal">
      <formula>#REF!</formula>
    </cfRule>
  </conditionalFormatting>
  <conditionalFormatting sqref="S14:S16">
    <cfRule type="cellIs" dxfId="2017" priority="2033" operator="between">
      <formula>1</formula>
      <formula>5</formula>
    </cfRule>
    <cfRule type="cellIs" dxfId="2016" priority="2034" operator="equal">
      <formula>0</formula>
    </cfRule>
  </conditionalFormatting>
  <conditionalFormatting sqref="T14:XFD16 A14:D16">
    <cfRule type="cellIs" dxfId="2015" priority="2022" stopIfTrue="1" operator="equal">
      <formula>#REF!</formula>
    </cfRule>
  </conditionalFormatting>
  <conditionalFormatting sqref="S14:S16">
    <cfRule type="cellIs" dxfId="2014" priority="2025" operator="between">
      <formula>1</formula>
      <formula>5</formula>
    </cfRule>
    <cfRule type="cellIs" dxfId="2013" priority="2026" operator="equal">
      <formula>0</formula>
    </cfRule>
  </conditionalFormatting>
  <conditionalFormatting sqref="Q14:Q16">
    <cfRule type="cellIs" dxfId="2012" priority="2024" operator="equal">
      <formula>"2$U$2"</formula>
    </cfRule>
  </conditionalFormatting>
  <conditionalFormatting sqref="S14:S16">
    <cfRule type="cellIs" dxfId="2011" priority="2029" operator="between">
      <formula>1</formula>
      <formula>5</formula>
    </cfRule>
    <cfRule type="cellIs" dxfId="2010" priority="2030" operator="equal">
      <formula>0</formula>
    </cfRule>
  </conditionalFormatting>
  <conditionalFormatting sqref="C14:D16 A14:A16 T14:XFD16">
    <cfRule type="cellIs" dxfId="2009" priority="2028" stopIfTrue="1" operator="equal">
      <formula>#REF!</formula>
    </cfRule>
  </conditionalFormatting>
  <conditionalFormatting sqref="B14:B16">
    <cfRule type="cellIs" dxfId="2008" priority="2027" stopIfTrue="1" operator="equal">
      <formula>#REF!</formula>
    </cfRule>
  </conditionalFormatting>
  <conditionalFormatting sqref="A14:D16 T14:XFD16">
    <cfRule type="cellIs" dxfId="2007" priority="2035" stopIfTrue="1" operator="equal">
      <formula>#REF!</formula>
    </cfRule>
  </conditionalFormatting>
  <conditionalFormatting sqref="T14:XFD16 A14:C16">
    <cfRule type="cellIs" dxfId="2006" priority="2032" stopIfTrue="1" operator="equal">
      <formula>#REF!</formula>
    </cfRule>
  </conditionalFormatting>
  <conditionalFormatting sqref="D14:D16">
    <cfRule type="cellIs" dxfId="2005" priority="2031" stopIfTrue="1" operator="equal">
      <formula>#REF!</formula>
    </cfRule>
  </conditionalFormatting>
  <conditionalFormatting sqref="A14:A16 C14:D16">
    <cfRule type="cellIs" dxfId="2004" priority="2021" stopIfTrue="1" operator="equal">
      <formula>#REF!</formula>
    </cfRule>
  </conditionalFormatting>
  <conditionalFormatting sqref="A14:A16 C14:C16">
    <cfRule type="cellIs" dxfId="2003" priority="2020" stopIfTrue="1" operator="equal">
      <formula>#REF!</formula>
    </cfRule>
  </conditionalFormatting>
  <conditionalFormatting sqref="D14:D16">
    <cfRule type="cellIs" dxfId="2002" priority="2019" stopIfTrue="1" operator="equal">
      <formula>#REF!</formula>
    </cfRule>
  </conditionalFormatting>
  <conditionalFormatting sqref="C14:D16 A14:A16">
    <cfRule type="cellIs" dxfId="2001" priority="2018" stopIfTrue="1" operator="equal">
      <formula>#REF!</formula>
    </cfRule>
  </conditionalFormatting>
  <conditionalFormatting sqref="B14:B16">
    <cfRule type="cellIs" dxfId="2000" priority="2015" stopIfTrue="1" operator="equal">
      <formula>#REF!</formula>
    </cfRule>
  </conditionalFormatting>
  <conditionalFormatting sqref="B14:B16">
    <cfRule type="cellIs" dxfId="1999" priority="2017" stopIfTrue="1" operator="equal">
      <formula>#REF!</formula>
    </cfRule>
  </conditionalFormatting>
  <conditionalFormatting sqref="B14:B16">
    <cfRule type="cellIs" dxfId="1998" priority="2016" stopIfTrue="1" operator="equal">
      <formula>#REF!</formula>
    </cfRule>
  </conditionalFormatting>
  <conditionalFormatting sqref="S14:S16">
    <cfRule type="cellIs" dxfId="1997" priority="2009" operator="between">
      <formula>1</formula>
      <formula>5</formula>
    </cfRule>
    <cfRule type="cellIs" dxfId="1996" priority="2010" operator="equal">
      <formula>0</formula>
    </cfRule>
  </conditionalFormatting>
  <conditionalFormatting sqref="S14:S16">
    <cfRule type="cellIs" dxfId="1995" priority="2011" operator="between">
      <formula>1</formula>
      <formula>5</formula>
    </cfRule>
    <cfRule type="cellIs" dxfId="1994" priority="2012" operator="equal">
      <formula>0</formula>
    </cfRule>
  </conditionalFormatting>
  <conditionalFormatting sqref="R14:R16">
    <cfRule type="cellIs" dxfId="1993" priority="2007" operator="equal">
      <formula>"2$U$2"</formula>
    </cfRule>
  </conditionalFormatting>
  <conditionalFormatting sqref="Q14:Q16">
    <cfRule type="cellIs" dxfId="1992" priority="2008" operator="equal">
      <formula>"2$U$2"</formula>
    </cfRule>
  </conditionalFormatting>
  <conditionalFormatting sqref="Q14:R16">
    <cfRule type="cellIs" dxfId="1991" priority="2006" operator="equal">
      <formula>"2$U$2"</formula>
    </cfRule>
  </conditionalFormatting>
  <conditionalFormatting sqref="S14:S16">
    <cfRule type="cellIs" dxfId="1990" priority="2003" operator="between">
      <formula>1</formula>
      <formula>5</formula>
    </cfRule>
    <cfRule type="cellIs" dxfId="1989" priority="2004" operator="equal">
      <formula>0</formula>
    </cfRule>
  </conditionalFormatting>
  <conditionalFormatting sqref="T14:XFD16 A14:D16">
    <cfRule type="cellIs" dxfId="1988" priority="2005" stopIfTrue="1" operator="equal">
      <formula>#REF!</formula>
    </cfRule>
  </conditionalFormatting>
  <conditionalFormatting sqref="T14:XFD16 A14:C16">
    <cfRule type="cellIs" dxfId="1987" priority="2002" stopIfTrue="1" operator="equal">
      <formula>#REF!</formula>
    </cfRule>
  </conditionalFormatting>
  <conditionalFormatting sqref="A14:D16 T14:XFD16">
    <cfRule type="cellIs" dxfId="1986" priority="2001" stopIfTrue="1" operator="equal">
      <formula>#REF!</formula>
    </cfRule>
  </conditionalFormatting>
  <conditionalFormatting sqref="B14:B16">
    <cfRule type="cellIs" dxfId="1985" priority="2000" stopIfTrue="1" operator="equal">
      <formula>#REF!</formula>
    </cfRule>
  </conditionalFormatting>
  <conditionalFormatting sqref="T14:XFD16 A14:D16">
    <cfRule type="cellIs" dxfId="1984" priority="1999" stopIfTrue="1" operator="equal">
      <formula>#REF!</formula>
    </cfRule>
  </conditionalFormatting>
  <conditionalFormatting sqref="T14:XFD16">
    <cfRule type="cellIs" dxfId="1983" priority="1996" stopIfTrue="1" operator="equal">
      <formula>#REF!</formula>
    </cfRule>
  </conditionalFormatting>
  <conditionalFormatting sqref="T14:XFD16">
    <cfRule type="cellIs" dxfId="1982" priority="1998" stopIfTrue="1" operator="equal">
      <formula>#REF!</formula>
    </cfRule>
  </conditionalFormatting>
  <conditionalFormatting sqref="T14:XFD16">
    <cfRule type="cellIs" dxfId="1981" priority="1997" stopIfTrue="1" operator="equal">
      <formula>#REF!</formula>
    </cfRule>
  </conditionalFormatting>
  <conditionalFormatting sqref="S14:S16">
    <cfRule type="cellIs" dxfId="1980" priority="1993" operator="between">
      <formula>1</formula>
      <formula>5</formula>
    </cfRule>
    <cfRule type="cellIs" dxfId="1979" priority="1994" operator="equal">
      <formula>0</formula>
    </cfRule>
  </conditionalFormatting>
  <conditionalFormatting sqref="A14:D16 T14:XFD16">
    <cfRule type="cellIs" dxfId="1978" priority="1982" stopIfTrue="1" operator="equal">
      <formula>#REF!</formula>
    </cfRule>
  </conditionalFormatting>
  <conditionalFormatting sqref="R14:R16">
    <cfRule type="cellIs" dxfId="1977" priority="1983" operator="equal">
      <formula>"2$U$2"</formula>
    </cfRule>
  </conditionalFormatting>
  <conditionalFormatting sqref="S14:S16">
    <cfRule type="cellIs" dxfId="1976" priority="1985" operator="between">
      <formula>1</formula>
      <formula>5</formula>
    </cfRule>
    <cfRule type="cellIs" dxfId="1975" priority="1986" operator="equal">
      <formula>0</formula>
    </cfRule>
  </conditionalFormatting>
  <conditionalFormatting sqref="Q14:Q16">
    <cfRule type="cellIs" dxfId="1974" priority="1984" operator="equal">
      <formula>"2$U$2"</formula>
    </cfRule>
  </conditionalFormatting>
  <conditionalFormatting sqref="S14:S16">
    <cfRule type="cellIs" dxfId="1973" priority="1989" operator="between">
      <formula>1</formula>
      <formula>5</formula>
    </cfRule>
    <cfRule type="cellIs" dxfId="1972" priority="1990" operator="equal">
      <formula>0</formula>
    </cfRule>
  </conditionalFormatting>
  <conditionalFormatting sqref="T14:XFD16 A14:A16 C14:D16">
    <cfRule type="cellIs" dxfId="1971" priority="1988" stopIfTrue="1" operator="equal">
      <formula>#REF!</formula>
    </cfRule>
  </conditionalFormatting>
  <conditionalFormatting sqref="B14:B16">
    <cfRule type="cellIs" dxfId="1970" priority="1987" stopIfTrue="1" operator="equal">
      <formula>#REF!</formula>
    </cfRule>
  </conditionalFormatting>
  <conditionalFormatting sqref="T14:XFD16 A14:D16">
    <cfRule type="cellIs" dxfId="1969" priority="1995" stopIfTrue="1" operator="equal">
      <formula>#REF!</formula>
    </cfRule>
  </conditionalFormatting>
  <conditionalFormatting sqref="A14:C16 T14:XFD16">
    <cfRule type="cellIs" dxfId="1968" priority="1992" stopIfTrue="1" operator="equal">
      <formula>#REF!</formula>
    </cfRule>
  </conditionalFormatting>
  <conditionalFormatting sqref="D14:D16">
    <cfRule type="cellIs" dxfId="1967" priority="1991" stopIfTrue="1" operator="equal">
      <formula>#REF!</formula>
    </cfRule>
  </conditionalFormatting>
  <conditionalFormatting sqref="C14:D16 A14:A16">
    <cfRule type="cellIs" dxfId="1966" priority="1981" stopIfTrue="1" operator="equal">
      <formula>#REF!</formula>
    </cfRule>
  </conditionalFormatting>
  <conditionalFormatting sqref="C14:C16 A14:A16">
    <cfRule type="cellIs" dxfId="1965" priority="1980" stopIfTrue="1" operator="equal">
      <formula>#REF!</formula>
    </cfRule>
  </conditionalFormatting>
  <conditionalFormatting sqref="D14:D16">
    <cfRule type="cellIs" dxfId="1964" priority="1979" stopIfTrue="1" operator="equal">
      <formula>#REF!</formula>
    </cfRule>
  </conditionalFormatting>
  <conditionalFormatting sqref="A14:A16 C14:D16">
    <cfRule type="cellIs" dxfId="1963" priority="1978" stopIfTrue="1" operator="equal">
      <formula>#REF!</formula>
    </cfRule>
  </conditionalFormatting>
  <conditionalFormatting sqref="B14:B16">
    <cfRule type="cellIs" dxfId="1962" priority="1975" stopIfTrue="1" operator="equal">
      <formula>#REF!</formula>
    </cfRule>
  </conditionalFormatting>
  <conditionalFormatting sqref="B14:B16">
    <cfRule type="cellIs" dxfId="1961" priority="1977" stopIfTrue="1" operator="equal">
      <formula>#REF!</formula>
    </cfRule>
  </conditionalFormatting>
  <conditionalFormatting sqref="B14:B16">
    <cfRule type="cellIs" dxfId="1960" priority="1976" stopIfTrue="1" operator="equal">
      <formula>#REF!</formula>
    </cfRule>
  </conditionalFormatting>
  <conditionalFormatting sqref="S14:S16">
    <cfRule type="cellIs" dxfId="1959" priority="1969" operator="between">
      <formula>1</formula>
      <formula>5</formula>
    </cfRule>
    <cfRule type="cellIs" dxfId="1958" priority="1970" operator="equal">
      <formula>0</formula>
    </cfRule>
  </conditionalFormatting>
  <conditionalFormatting sqref="S14:S16">
    <cfRule type="cellIs" dxfId="1957" priority="1973" operator="between">
      <formula>1</formula>
      <formula>5</formula>
    </cfRule>
    <cfRule type="cellIs" dxfId="1956" priority="1974" operator="equal">
      <formula>0</formula>
    </cfRule>
  </conditionalFormatting>
  <conditionalFormatting sqref="S14:S16">
    <cfRule type="cellIs" dxfId="1955" priority="1971" operator="between">
      <formula>1</formula>
      <formula>5</formula>
    </cfRule>
    <cfRule type="cellIs" dxfId="1954" priority="1972" operator="equal">
      <formula>0</formula>
    </cfRule>
  </conditionalFormatting>
  <conditionalFormatting sqref="R14:R16">
    <cfRule type="cellIs" dxfId="1953" priority="1967" operator="equal">
      <formula>"2$U$2"</formula>
    </cfRule>
  </conditionalFormatting>
  <conditionalFormatting sqref="Q14:Q16">
    <cfRule type="cellIs" dxfId="1952" priority="1968" operator="equal">
      <formula>"2$U$2"</formula>
    </cfRule>
  </conditionalFormatting>
  <conditionalFormatting sqref="R14:R16">
    <cfRule type="cellIs" dxfId="1951" priority="1924" operator="equal">
      <formula>"2$U$2"</formula>
    </cfRule>
  </conditionalFormatting>
  <conditionalFormatting sqref="Q14:Q16">
    <cfRule type="cellIs" dxfId="1950" priority="1925" operator="equal">
      <formula>"2$U$2"</formula>
    </cfRule>
  </conditionalFormatting>
  <conditionalFormatting sqref="S14:S16">
    <cfRule type="cellIs" dxfId="1949" priority="1926" operator="between">
      <formula>1</formula>
      <formula>5</formula>
    </cfRule>
    <cfRule type="cellIs" dxfId="1948" priority="1927" operator="equal">
      <formula>0</formula>
    </cfRule>
  </conditionalFormatting>
  <conditionalFormatting sqref="B14:C16">
    <cfRule type="cellIs" dxfId="1947" priority="1920" stopIfTrue="1" operator="equal">
      <formula>#REF!</formula>
    </cfRule>
  </conditionalFormatting>
  <conditionalFormatting sqref="D14:D16">
    <cfRule type="cellIs" dxfId="1946" priority="1919" stopIfTrue="1" operator="equal">
      <formula>#REF!</formula>
    </cfRule>
  </conditionalFormatting>
  <conditionalFormatting sqref="R14:R16">
    <cfRule type="cellIs" dxfId="1945" priority="1911" operator="equal">
      <formula>"2$U$2"</formula>
    </cfRule>
  </conditionalFormatting>
  <conditionalFormatting sqref="S14:S16">
    <cfRule type="cellIs" dxfId="1944" priority="1965" operator="between">
      <formula>1</formula>
      <formula>5</formula>
    </cfRule>
    <cfRule type="cellIs" dxfId="1943" priority="1966" operator="equal">
      <formula>0</formula>
    </cfRule>
  </conditionalFormatting>
  <conditionalFormatting sqref="D14:D16">
    <cfRule type="cellIs" dxfId="1942" priority="1964" stopIfTrue="1" operator="equal">
      <formula>#REF!</formula>
    </cfRule>
  </conditionalFormatting>
  <conditionalFormatting sqref="B14:B16">
    <cfRule type="cellIs" dxfId="1941" priority="1963" stopIfTrue="1" operator="equal">
      <formula>#REF!</formula>
    </cfRule>
  </conditionalFormatting>
  <conditionalFormatting sqref="A14:A16 C14:D16 T14:XFD16">
    <cfRule type="cellIs" dxfId="1940" priority="1960" stopIfTrue="1" operator="equal">
      <formula>#REF!</formula>
    </cfRule>
  </conditionalFormatting>
  <conditionalFormatting sqref="A14:D16 T14:XFD16">
    <cfRule type="cellIs" dxfId="1939" priority="1962" stopIfTrue="1" operator="equal">
      <formula>#REF!</formula>
    </cfRule>
  </conditionalFormatting>
  <conditionalFormatting sqref="A14:C16 T14:XFD16">
    <cfRule type="cellIs" dxfId="1938" priority="1961" stopIfTrue="1" operator="equal">
      <formula>#REF!</formula>
    </cfRule>
  </conditionalFormatting>
  <conditionalFormatting sqref="S14:S16">
    <cfRule type="cellIs" dxfId="1937" priority="1932" operator="between">
      <formula>1</formula>
      <formula>5</formula>
    </cfRule>
    <cfRule type="cellIs" dxfId="1936" priority="1933" operator="equal">
      <formula>0</formula>
    </cfRule>
  </conditionalFormatting>
  <conditionalFormatting sqref="Q14:Q16">
    <cfRule type="cellIs" dxfId="1935" priority="1936" operator="equal">
      <formula>"2$U$2"</formula>
    </cfRule>
  </conditionalFormatting>
  <conditionalFormatting sqref="C14:D16">
    <cfRule type="cellIs" dxfId="1934" priority="1940" stopIfTrue="1" operator="equal">
      <formula>#REF!</formula>
    </cfRule>
  </conditionalFormatting>
  <conditionalFormatting sqref="B14:B16">
    <cfRule type="cellIs" dxfId="1933" priority="1939" stopIfTrue="1" operator="equal">
      <formula>#REF!</formula>
    </cfRule>
  </conditionalFormatting>
  <conditionalFormatting sqref="S14:S16">
    <cfRule type="cellIs" dxfId="1932" priority="1937" operator="between">
      <formula>1</formula>
      <formula>5</formula>
    </cfRule>
    <cfRule type="cellIs" dxfId="1931" priority="1938" operator="equal">
      <formula>0</formula>
    </cfRule>
  </conditionalFormatting>
  <conditionalFormatting sqref="B14:D16">
    <cfRule type="cellIs" dxfId="1930" priority="1934" stopIfTrue="1" operator="equal">
      <formula>#REF!</formula>
    </cfRule>
  </conditionalFormatting>
  <conditionalFormatting sqref="R14:R16">
    <cfRule type="cellIs" dxfId="1929" priority="1935" operator="equal">
      <formula>"2$U$2"</formula>
    </cfRule>
  </conditionalFormatting>
  <conditionalFormatting sqref="A14:A16 T14:XFD16">
    <cfRule type="cellIs" dxfId="1928" priority="1959" stopIfTrue="1" operator="equal">
      <formula>#REF!</formula>
    </cfRule>
  </conditionalFormatting>
  <conditionalFormatting sqref="T14:XFD16 A14:A16">
    <cfRule type="cellIs" dxfId="1927" priority="1958" stopIfTrue="1" operator="equal">
      <formula>#REF!</formula>
    </cfRule>
  </conditionalFormatting>
  <conditionalFormatting sqref="T14:XFD16 A14:A16">
    <cfRule type="cellIs" dxfId="1926" priority="1957" stopIfTrue="1" operator="equal">
      <formula>#REF!</formula>
    </cfRule>
  </conditionalFormatting>
  <conditionalFormatting sqref="T14:XFD16 A14:A16">
    <cfRule type="cellIs" dxfId="1925" priority="1954" stopIfTrue="1" operator="equal">
      <formula>#REF!</formula>
    </cfRule>
  </conditionalFormatting>
  <conditionalFormatting sqref="T14:XFD16 A14:A16">
    <cfRule type="cellIs" dxfId="1924" priority="1956" stopIfTrue="1" operator="equal">
      <formula>#REF!</formula>
    </cfRule>
  </conditionalFormatting>
  <conditionalFormatting sqref="A14:A16 T14:XFD16">
    <cfRule type="cellIs" dxfId="1923" priority="1955" stopIfTrue="1" operator="equal">
      <formula>#REF!</formula>
    </cfRule>
  </conditionalFormatting>
  <conditionalFormatting sqref="S14:S16">
    <cfRule type="cellIs" dxfId="1922" priority="1950" operator="between">
      <formula>1</formula>
      <formula>5</formula>
    </cfRule>
    <cfRule type="cellIs" dxfId="1921" priority="1951" operator="equal">
      <formula>0</formula>
    </cfRule>
  </conditionalFormatting>
  <conditionalFormatting sqref="Q14:Q16">
    <cfRule type="cellIs" dxfId="1920" priority="1949" operator="equal">
      <formula>"2$U$2"</formula>
    </cfRule>
  </conditionalFormatting>
  <conditionalFormatting sqref="C14:D16">
    <cfRule type="cellIs" dxfId="1919" priority="1953" stopIfTrue="1" operator="equal">
      <formula>#REF!</formula>
    </cfRule>
  </conditionalFormatting>
  <conditionalFormatting sqref="B14:B16">
    <cfRule type="cellIs" dxfId="1918" priority="1952" stopIfTrue="1" operator="equal">
      <formula>#REF!</formula>
    </cfRule>
  </conditionalFormatting>
  <conditionalFormatting sqref="R14:R16">
    <cfRule type="cellIs" dxfId="1917" priority="1948" operator="equal">
      <formula>"2$U$2"</formula>
    </cfRule>
  </conditionalFormatting>
  <conditionalFormatting sqref="S14:S16">
    <cfRule type="cellIs" dxfId="1916" priority="1945" operator="between">
      <formula>1</formula>
      <formula>5</formula>
    </cfRule>
    <cfRule type="cellIs" dxfId="1915" priority="1946" operator="equal">
      <formula>0</formula>
    </cfRule>
  </conditionalFormatting>
  <conditionalFormatting sqref="B14:D16">
    <cfRule type="cellIs" dxfId="1914" priority="1947" stopIfTrue="1" operator="equal">
      <formula>#REF!</formula>
    </cfRule>
  </conditionalFormatting>
  <conditionalFormatting sqref="S14:S16">
    <cfRule type="cellIs" dxfId="1913" priority="1941" operator="between">
      <formula>1</formula>
      <formula>5</formula>
    </cfRule>
    <cfRule type="cellIs" dxfId="1912" priority="1942" operator="equal">
      <formula>0</formula>
    </cfRule>
  </conditionalFormatting>
  <conditionalFormatting sqref="B14:C16">
    <cfRule type="cellIs" dxfId="1911" priority="1944" stopIfTrue="1" operator="equal">
      <formula>#REF!</formula>
    </cfRule>
  </conditionalFormatting>
  <conditionalFormatting sqref="D14:D16">
    <cfRule type="cellIs" dxfId="1910" priority="1943" stopIfTrue="1" operator="equal">
      <formula>#REF!</formula>
    </cfRule>
  </conditionalFormatting>
  <conditionalFormatting sqref="R14:R16">
    <cfRule type="cellIs" dxfId="1909" priority="1930" operator="equal">
      <formula>"2$U$2"</formula>
    </cfRule>
  </conditionalFormatting>
  <conditionalFormatting sqref="S14:S16">
    <cfRule type="cellIs" dxfId="1908" priority="1921" operator="between">
      <formula>1</formula>
      <formula>5</formula>
    </cfRule>
    <cfRule type="cellIs" dxfId="1907" priority="1922" operator="equal">
      <formula>0</formula>
    </cfRule>
  </conditionalFormatting>
  <conditionalFormatting sqref="Q14:Q16">
    <cfRule type="cellIs" dxfId="1906" priority="1931" operator="equal">
      <formula>"2$U$2"</formula>
    </cfRule>
  </conditionalFormatting>
  <conditionalFormatting sqref="S14:S16">
    <cfRule type="cellIs" dxfId="1905" priority="1913" operator="between">
      <formula>1</formula>
      <formula>5</formula>
    </cfRule>
    <cfRule type="cellIs" dxfId="1904" priority="1914" operator="equal">
      <formula>0</formula>
    </cfRule>
  </conditionalFormatting>
  <conditionalFormatting sqref="S14:S16">
    <cfRule type="cellIs" dxfId="1903" priority="1917" operator="between">
      <formula>1</formula>
      <formula>5</formula>
    </cfRule>
    <cfRule type="cellIs" dxfId="1902" priority="1918" operator="equal">
      <formula>0</formula>
    </cfRule>
  </conditionalFormatting>
  <conditionalFormatting sqref="Q14:Q16">
    <cfRule type="cellIs" dxfId="1901" priority="1912" operator="equal">
      <formula>"2$U$2"</formula>
    </cfRule>
  </conditionalFormatting>
  <conditionalFormatting sqref="C14:D16">
    <cfRule type="cellIs" dxfId="1900" priority="1916" stopIfTrue="1" operator="equal">
      <formula>#REF!</formula>
    </cfRule>
  </conditionalFormatting>
  <conditionalFormatting sqref="B14:B16">
    <cfRule type="cellIs" dxfId="1899" priority="1915" stopIfTrue="1" operator="equal">
      <formula>#REF!</formula>
    </cfRule>
  </conditionalFormatting>
  <conditionalFormatting sqref="C14:D16">
    <cfRule type="cellIs" dxfId="1898" priority="1929" stopIfTrue="1" operator="equal">
      <formula>#REF!</formula>
    </cfRule>
  </conditionalFormatting>
  <conditionalFormatting sqref="B14:B16">
    <cfRule type="cellIs" dxfId="1897" priority="1928" stopIfTrue="1" operator="equal">
      <formula>#REF!</formula>
    </cfRule>
  </conditionalFormatting>
  <conditionalFormatting sqref="B14:D16">
    <cfRule type="cellIs" dxfId="1896" priority="1923" stopIfTrue="1" operator="equal">
      <formula>#REF!</formula>
    </cfRule>
  </conditionalFormatting>
  <conditionalFormatting sqref="Q14:R16">
    <cfRule type="cellIs" dxfId="1895" priority="2092" operator="equal">
      <formula>"2$U$2"</formula>
    </cfRule>
  </conditionalFormatting>
  <conditionalFormatting sqref="V14:XFD16 T14:T16 A14:A16 C14:D16">
    <cfRule type="cellIs" dxfId="1894" priority="2091" stopIfTrue="1" operator="equal">
      <formula>#REF!</formula>
    </cfRule>
  </conditionalFormatting>
  <conditionalFormatting sqref="B14:B16">
    <cfRule type="cellIs" dxfId="1893" priority="2090" stopIfTrue="1" operator="equal">
      <formula>#REF!</formula>
    </cfRule>
  </conditionalFormatting>
  <conditionalFormatting sqref="S14:S16">
    <cfRule type="cellIs" dxfId="1892" priority="2088" operator="between">
      <formula>1</formula>
      <formula>5</formula>
    </cfRule>
    <cfRule type="cellIs" dxfId="1891" priority="2089" operator="equal">
      <formula>0</formula>
    </cfRule>
  </conditionalFormatting>
  <conditionalFormatting sqref="Q14:Q16">
    <cfRule type="cellIs" dxfId="1890" priority="2087" operator="equal">
      <formula>"2$U$2"</formula>
    </cfRule>
  </conditionalFormatting>
  <conditionalFormatting sqref="R14:R16">
    <cfRule type="cellIs" dxfId="1889" priority="2086" operator="equal">
      <formula>"2$U$2"</formula>
    </cfRule>
  </conditionalFormatting>
  <conditionalFormatting sqref="T14:XFD16 A14:C16">
    <cfRule type="cellIs" dxfId="1888" priority="2072" stopIfTrue="1" operator="equal">
      <formula>#REF!</formula>
    </cfRule>
  </conditionalFormatting>
  <conditionalFormatting sqref="S14:S16">
    <cfRule type="cellIs" dxfId="1887" priority="2065" operator="between">
      <formula>1</formula>
      <formula>5</formula>
    </cfRule>
    <cfRule type="cellIs" dxfId="1886" priority="2066" operator="equal">
      <formula>0</formula>
    </cfRule>
  </conditionalFormatting>
  <conditionalFormatting sqref="R14:R16">
    <cfRule type="cellIs" dxfId="1885" priority="2063" operator="equal">
      <formula>"2$U$2"</formula>
    </cfRule>
  </conditionalFormatting>
  <conditionalFormatting sqref="Q14:Q16">
    <cfRule type="cellIs" dxfId="1884" priority="2064" operator="equal">
      <formula>"2$U$2"</formula>
    </cfRule>
  </conditionalFormatting>
  <conditionalFormatting sqref="S14:S16">
    <cfRule type="cellIs" dxfId="1883" priority="2051" operator="between">
      <formula>1</formula>
      <formula>5</formula>
    </cfRule>
    <cfRule type="cellIs" dxfId="1882" priority="2052" operator="equal">
      <formula>0</formula>
    </cfRule>
  </conditionalFormatting>
  <conditionalFormatting sqref="S14:S16">
    <cfRule type="cellIs" dxfId="1881" priority="2053" operator="between">
      <formula>1</formula>
      <formula>5</formula>
    </cfRule>
    <cfRule type="cellIs" dxfId="1880" priority="2054" operator="equal">
      <formula>0</formula>
    </cfRule>
  </conditionalFormatting>
  <conditionalFormatting sqref="R14:R16">
    <cfRule type="cellIs" dxfId="1879" priority="2047" operator="equal">
      <formula>"2$U$2"</formula>
    </cfRule>
  </conditionalFormatting>
  <conditionalFormatting sqref="S14:S16">
    <cfRule type="cellIs" dxfId="1878" priority="2049" operator="between">
      <formula>1</formula>
      <formula>5</formula>
    </cfRule>
    <cfRule type="cellIs" dxfId="1877" priority="2050" operator="equal">
      <formula>0</formula>
    </cfRule>
  </conditionalFormatting>
  <conditionalFormatting sqref="S14:S16">
    <cfRule type="cellIs" dxfId="1876" priority="2083" operator="between">
      <formula>1</formula>
      <formula>5</formula>
    </cfRule>
    <cfRule type="cellIs" dxfId="1875" priority="2084" operator="equal">
      <formula>0</formula>
    </cfRule>
  </conditionalFormatting>
  <conditionalFormatting sqref="A14:D16 T14:XFD16">
    <cfRule type="cellIs" dxfId="1874" priority="2085" stopIfTrue="1" operator="equal">
      <formula>#REF!</formula>
    </cfRule>
  </conditionalFormatting>
  <conditionalFormatting sqref="A14:C16 T14:XFD16">
    <cfRule type="cellIs" dxfId="1873" priority="2082" stopIfTrue="1" operator="equal">
      <formula>#REF!</formula>
    </cfRule>
  </conditionalFormatting>
  <conditionalFormatting sqref="T14:XFD16 A14:D16">
    <cfRule type="cellIs" dxfId="1872" priority="2081" stopIfTrue="1" operator="equal">
      <formula>#REF!</formula>
    </cfRule>
  </conditionalFormatting>
  <conditionalFormatting sqref="B14:B16">
    <cfRule type="cellIs" dxfId="1871" priority="2080" stopIfTrue="1" operator="equal">
      <formula>#REF!</formula>
    </cfRule>
  </conditionalFormatting>
  <conditionalFormatting sqref="A14:D16 T14:XFD16">
    <cfRule type="cellIs" dxfId="1870" priority="2079" stopIfTrue="1" operator="equal">
      <formula>#REF!</formula>
    </cfRule>
  </conditionalFormatting>
  <conditionalFormatting sqref="T14:XFD16">
    <cfRule type="cellIs" dxfId="1869" priority="2076" stopIfTrue="1" operator="equal">
      <formula>#REF!</formula>
    </cfRule>
  </conditionalFormatting>
  <conditionalFormatting sqref="T14:XFD16">
    <cfRule type="cellIs" dxfId="1868" priority="2078" stopIfTrue="1" operator="equal">
      <formula>#REF!</formula>
    </cfRule>
  </conditionalFormatting>
  <conditionalFormatting sqref="T14:XFD16">
    <cfRule type="cellIs" dxfId="1867" priority="2077" stopIfTrue="1" operator="equal">
      <formula>#REF!</formula>
    </cfRule>
  </conditionalFormatting>
  <conditionalFormatting sqref="S14:S16">
    <cfRule type="cellIs" dxfId="1866" priority="2073" operator="between">
      <formula>1</formula>
      <formula>5</formula>
    </cfRule>
    <cfRule type="cellIs" dxfId="1865" priority="2074" operator="equal">
      <formula>0</formula>
    </cfRule>
  </conditionalFormatting>
  <conditionalFormatting sqref="T14:XFD16 A14:D16">
    <cfRule type="cellIs" dxfId="1864" priority="2062" stopIfTrue="1" operator="equal">
      <formula>#REF!</formula>
    </cfRule>
  </conditionalFormatting>
  <conditionalFormatting sqref="S14:S16">
    <cfRule type="cellIs" dxfId="1863" priority="2069" operator="between">
      <formula>1</formula>
      <formula>5</formula>
    </cfRule>
    <cfRule type="cellIs" dxfId="1862" priority="2070" operator="equal">
      <formula>0</formula>
    </cfRule>
  </conditionalFormatting>
  <conditionalFormatting sqref="C14:D16 A14:A16 T14:XFD16">
    <cfRule type="cellIs" dxfId="1861" priority="2068" stopIfTrue="1" operator="equal">
      <formula>#REF!</formula>
    </cfRule>
  </conditionalFormatting>
  <conditionalFormatting sqref="B14:B16">
    <cfRule type="cellIs" dxfId="1860" priority="2067" stopIfTrue="1" operator="equal">
      <formula>#REF!</formula>
    </cfRule>
  </conditionalFormatting>
  <conditionalFormatting sqref="A14:D16 T14:XFD16">
    <cfRule type="cellIs" dxfId="1859" priority="2075" stopIfTrue="1" operator="equal">
      <formula>#REF!</formula>
    </cfRule>
  </conditionalFormatting>
  <conditionalFormatting sqref="D14:D16">
    <cfRule type="cellIs" dxfId="1858" priority="2071" stopIfTrue="1" operator="equal">
      <formula>#REF!</formula>
    </cfRule>
  </conditionalFormatting>
  <conditionalFormatting sqref="A14:A16 C14:D16">
    <cfRule type="cellIs" dxfId="1857" priority="2061" stopIfTrue="1" operator="equal">
      <formula>#REF!</formula>
    </cfRule>
  </conditionalFormatting>
  <conditionalFormatting sqref="A14:A16 C14:C16">
    <cfRule type="cellIs" dxfId="1856" priority="2060" stopIfTrue="1" operator="equal">
      <formula>#REF!</formula>
    </cfRule>
  </conditionalFormatting>
  <conditionalFormatting sqref="D14:D16">
    <cfRule type="cellIs" dxfId="1855" priority="2059" stopIfTrue="1" operator="equal">
      <formula>#REF!</formula>
    </cfRule>
  </conditionalFormatting>
  <conditionalFormatting sqref="C14:D16 A14:A16">
    <cfRule type="cellIs" dxfId="1854" priority="2058" stopIfTrue="1" operator="equal">
      <formula>#REF!</formula>
    </cfRule>
  </conditionalFormatting>
  <conditionalFormatting sqref="B14:B16">
    <cfRule type="cellIs" dxfId="1853" priority="2055" stopIfTrue="1" operator="equal">
      <formula>#REF!</formula>
    </cfRule>
  </conditionalFormatting>
  <conditionalFormatting sqref="B14:B16">
    <cfRule type="cellIs" dxfId="1852" priority="2057" stopIfTrue="1" operator="equal">
      <formula>#REF!</formula>
    </cfRule>
  </conditionalFormatting>
  <conditionalFormatting sqref="B14:B16">
    <cfRule type="cellIs" dxfId="1851" priority="2056" stopIfTrue="1" operator="equal">
      <formula>#REF!</formula>
    </cfRule>
  </conditionalFormatting>
  <conditionalFormatting sqref="Q14:Q16">
    <cfRule type="cellIs" dxfId="1850" priority="2048" operator="equal">
      <formula>"2$U$2"</formula>
    </cfRule>
  </conditionalFormatting>
  <conditionalFormatting sqref="C14:D16 A14:A16 T14:T16 V14:XFD16">
    <cfRule type="cellIs" dxfId="1849" priority="1910" stopIfTrue="1" operator="equal">
      <formula>#REF!</formula>
    </cfRule>
  </conditionalFormatting>
  <conditionalFormatting sqref="B14:B16">
    <cfRule type="cellIs" dxfId="1848" priority="1909" stopIfTrue="1" operator="equal">
      <formula>#REF!</formula>
    </cfRule>
  </conditionalFormatting>
  <conditionalFormatting sqref="Q14:Q16">
    <cfRule type="cellIs" dxfId="1847" priority="1899" operator="equal">
      <formula>"2$U$2"</formula>
    </cfRule>
  </conditionalFormatting>
  <conditionalFormatting sqref="D14:D16">
    <cfRule type="cellIs" dxfId="1846" priority="1883" stopIfTrue="1" operator="equal">
      <formula>#REF!</formula>
    </cfRule>
  </conditionalFormatting>
  <conditionalFormatting sqref="B14:B16">
    <cfRule type="cellIs" dxfId="1845" priority="1869" stopIfTrue="1" operator="equal">
      <formula>#REF!</formula>
    </cfRule>
  </conditionalFormatting>
  <conditionalFormatting sqref="B14:B16">
    <cfRule type="cellIs" dxfId="1844" priority="1868" stopIfTrue="1" operator="equal">
      <formula>#REF!</formula>
    </cfRule>
  </conditionalFormatting>
  <conditionalFormatting sqref="B14:B16">
    <cfRule type="cellIs" dxfId="1843" priority="1867" stopIfTrue="1" operator="equal">
      <formula>#REF!</formula>
    </cfRule>
  </conditionalFormatting>
  <conditionalFormatting sqref="R14:R16">
    <cfRule type="cellIs" dxfId="1842" priority="1859" operator="equal">
      <formula>"2$U$2"</formula>
    </cfRule>
  </conditionalFormatting>
  <conditionalFormatting sqref="R14:R16">
    <cfRule type="cellIs" dxfId="1841" priority="1898" operator="equal">
      <formula>"2$U$2"</formula>
    </cfRule>
  </conditionalFormatting>
  <conditionalFormatting sqref="R14:R16">
    <cfRule type="cellIs" dxfId="1840" priority="1875" operator="equal">
      <formula>"2$U$2"</formula>
    </cfRule>
  </conditionalFormatting>
  <conditionalFormatting sqref="S14:S16">
    <cfRule type="cellIs" dxfId="1839" priority="1895" operator="between">
      <formula>1</formula>
      <formula>5</formula>
    </cfRule>
    <cfRule type="cellIs" dxfId="1838" priority="1896" operator="equal">
      <formula>0</formula>
    </cfRule>
  </conditionalFormatting>
  <conditionalFormatting sqref="Q14:Q16">
    <cfRule type="cellIs" dxfId="1837" priority="1860" operator="equal">
      <formula>"2$U$2"</formula>
    </cfRule>
  </conditionalFormatting>
  <conditionalFormatting sqref="S14:S16">
    <cfRule type="cellIs" dxfId="1836" priority="1907" operator="between">
      <formula>1</formula>
      <formula>5</formula>
    </cfRule>
    <cfRule type="cellIs" dxfId="1835" priority="1908" operator="equal">
      <formula>0</formula>
    </cfRule>
  </conditionalFormatting>
  <conditionalFormatting sqref="Q14:Q16">
    <cfRule type="cellIs" dxfId="1834" priority="1906" operator="equal">
      <formula>"2$U$2"</formula>
    </cfRule>
  </conditionalFormatting>
  <conditionalFormatting sqref="R14:R16">
    <cfRule type="cellIs" dxfId="1833" priority="1905" operator="equal">
      <formula>"2$U$2"</formula>
    </cfRule>
  </conditionalFormatting>
  <conditionalFormatting sqref="Q14:R16">
    <cfRule type="cellIs" dxfId="1832" priority="1904" operator="equal">
      <formula>"2$U$2"</formula>
    </cfRule>
  </conditionalFormatting>
  <conditionalFormatting sqref="C14:D16 A14:A16 T14:T16 V14:XFD16">
    <cfRule type="cellIs" dxfId="1831" priority="1903" stopIfTrue="1" operator="equal">
      <formula>#REF!</formula>
    </cfRule>
  </conditionalFormatting>
  <conditionalFormatting sqref="B14:B16">
    <cfRule type="cellIs" dxfId="1830" priority="1902" stopIfTrue="1" operator="equal">
      <formula>#REF!</formula>
    </cfRule>
  </conditionalFormatting>
  <conditionalFormatting sqref="S14:S16">
    <cfRule type="cellIs" dxfId="1829" priority="1900" operator="between">
      <formula>1</formula>
      <formula>5</formula>
    </cfRule>
    <cfRule type="cellIs" dxfId="1828" priority="1901" operator="equal">
      <formula>0</formula>
    </cfRule>
  </conditionalFormatting>
  <conditionalFormatting sqref="T14:XFD16 A14:C16">
    <cfRule type="cellIs" dxfId="1827" priority="1884" stopIfTrue="1" operator="equal">
      <formula>#REF!</formula>
    </cfRule>
  </conditionalFormatting>
  <conditionalFormatting sqref="S14:S16">
    <cfRule type="cellIs" dxfId="1826" priority="1877" operator="between">
      <formula>1</formula>
      <formula>5</formula>
    </cfRule>
    <cfRule type="cellIs" dxfId="1825" priority="1878" operator="equal">
      <formula>0</formula>
    </cfRule>
  </conditionalFormatting>
  <conditionalFormatting sqref="Q14:Q16">
    <cfRule type="cellIs" dxfId="1824" priority="1876" operator="equal">
      <formula>"2$U$2"</formula>
    </cfRule>
  </conditionalFormatting>
  <conditionalFormatting sqref="S14:S16">
    <cfRule type="cellIs" dxfId="1823" priority="1863" operator="between">
      <formula>1</formula>
      <formula>5</formula>
    </cfRule>
    <cfRule type="cellIs" dxfId="1822" priority="1864" operator="equal">
      <formula>0</formula>
    </cfRule>
  </conditionalFormatting>
  <conditionalFormatting sqref="S14:S16">
    <cfRule type="cellIs" dxfId="1821" priority="1865" operator="between">
      <formula>1</formula>
      <formula>5</formula>
    </cfRule>
    <cfRule type="cellIs" dxfId="1820" priority="1866" operator="equal">
      <formula>0</formula>
    </cfRule>
  </conditionalFormatting>
  <conditionalFormatting sqref="S14:S16">
    <cfRule type="cellIs" dxfId="1819" priority="1861" operator="between">
      <formula>1</formula>
      <formula>5</formula>
    </cfRule>
    <cfRule type="cellIs" dxfId="1818" priority="1862" operator="equal">
      <formula>0</formula>
    </cfRule>
  </conditionalFormatting>
  <conditionalFormatting sqref="A14:D16 T14:XFD16">
    <cfRule type="cellIs" dxfId="1817" priority="1897" stopIfTrue="1" operator="equal">
      <formula>#REF!</formula>
    </cfRule>
  </conditionalFormatting>
  <conditionalFormatting sqref="A14:C16 T14:XFD16">
    <cfRule type="cellIs" dxfId="1816" priority="1894" stopIfTrue="1" operator="equal">
      <formula>#REF!</formula>
    </cfRule>
  </conditionalFormatting>
  <conditionalFormatting sqref="T14:XFD16 A14:D16">
    <cfRule type="cellIs" dxfId="1815" priority="1893" stopIfTrue="1" operator="equal">
      <formula>#REF!</formula>
    </cfRule>
  </conditionalFormatting>
  <conditionalFormatting sqref="B14:B16">
    <cfRule type="cellIs" dxfId="1814" priority="1892" stopIfTrue="1" operator="equal">
      <formula>#REF!</formula>
    </cfRule>
  </conditionalFormatting>
  <conditionalFormatting sqref="A14:D16 T14:XFD16">
    <cfRule type="cellIs" dxfId="1813" priority="1891" stopIfTrue="1" operator="equal">
      <formula>#REF!</formula>
    </cfRule>
  </conditionalFormatting>
  <conditionalFormatting sqref="T14:XFD16">
    <cfRule type="cellIs" dxfId="1812" priority="1888" stopIfTrue="1" operator="equal">
      <formula>#REF!</formula>
    </cfRule>
  </conditionalFormatting>
  <conditionalFormatting sqref="T14:XFD16">
    <cfRule type="cellIs" dxfId="1811" priority="1890" stopIfTrue="1" operator="equal">
      <formula>#REF!</formula>
    </cfRule>
  </conditionalFormatting>
  <conditionalFormatting sqref="T14:XFD16">
    <cfRule type="cellIs" dxfId="1810" priority="1889" stopIfTrue="1" operator="equal">
      <formula>#REF!</formula>
    </cfRule>
  </conditionalFormatting>
  <conditionalFormatting sqref="S14:S16">
    <cfRule type="cellIs" dxfId="1809" priority="1885" operator="between">
      <formula>1</formula>
      <formula>5</formula>
    </cfRule>
    <cfRule type="cellIs" dxfId="1808" priority="1886" operator="equal">
      <formula>0</formula>
    </cfRule>
  </conditionalFormatting>
  <conditionalFormatting sqref="T14:XFD16 A14:D16">
    <cfRule type="cellIs" dxfId="1807" priority="1874" stopIfTrue="1" operator="equal">
      <formula>#REF!</formula>
    </cfRule>
  </conditionalFormatting>
  <conditionalFormatting sqref="S14:S16">
    <cfRule type="cellIs" dxfId="1806" priority="1881" operator="between">
      <formula>1</formula>
      <formula>5</formula>
    </cfRule>
    <cfRule type="cellIs" dxfId="1805" priority="1882" operator="equal">
      <formula>0</formula>
    </cfRule>
  </conditionalFormatting>
  <conditionalFormatting sqref="C14:D16 A14:A16 T14:XFD16">
    <cfRule type="cellIs" dxfId="1804" priority="1880" stopIfTrue="1" operator="equal">
      <formula>#REF!</formula>
    </cfRule>
  </conditionalFormatting>
  <conditionalFormatting sqref="B14:B16">
    <cfRule type="cellIs" dxfId="1803" priority="1879" stopIfTrue="1" operator="equal">
      <formula>#REF!</formula>
    </cfRule>
  </conditionalFormatting>
  <conditionalFormatting sqref="A14:D16 T14:XFD16">
    <cfRule type="cellIs" dxfId="1802" priority="1887" stopIfTrue="1" operator="equal">
      <formula>#REF!</formula>
    </cfRule>
  </conditionalFormatting>
  <conditionalFormatting sqref="A14:A16 C14:D16">
    <cfRule type="cellIs" dxfId="1801" priority="1873" stopIfTrue="1" operator="equal">
      <formula>#REF!</formula>
    </cfRule>
  </conditionalFormatting>
  <conditionalFormatting sqref="A14:A16 C14:C16">
    <cfRule type="cellIs" dxfId="1800" priority="1872" stopIfTrue="1" operator="equal">
      <formula>#REF!</formula>
    </cfRule>
  </conditionalFormatting>
  <conditionalFormatting sqref="D14:D16">
    <cfRule type="cellIs" dxfId="1799" priority="1871" stopIfTrue="1" operator="equal">
      <formula>#REF!</formula>
    </cfRule>
  </conditionalFormatting>
  <conditionalFormatting sqref="C14:D16 A14:A16">
    <cfRule type="cellIs" dxfId="1798" priority="1870" stopIfTrue="1" operator="equal">
      <formula>#REF!</formula>
    </cfRule>
  </conditionalFormatting>
  <conditionalFormatting sqref="S15:S16">
    <cfRule type="cellIs" dxfId="1797" priority="1856" operator="between">
      <formula>1</formula>
      <formula>5</formula>
    </cfRule>
    <cfRule type="cellIs" dxfId="1796" priority="1857" operator="equal">
      <formula>0</formula>
    </cfRule>
  </conditionalFormatting>
  <conditionalFormatting sqref="Q15:R16">
    <cfRule type="cellIs" dxfId="1795" priority="1854" operator="equal">
      <formula>"2$U$2"</formula>
    </cfRule>
  </conditionalFormatting>
  <conditionalFormatting sqref="V14:XFD16 T15:T16 A14:A16 C14:D16">
    <cfRule type="cellIs" dxfId="1794" priority="1853" stopIfTrue="1" operator="equal">
      <formula>#REF!</formula>
    </cfRule>
  </conditionalFormatting>
  <conditionalFormatting sqref="B14:B16">
    <cfRule type="cellIs" dxfId="1793" priority="1852" stopIfTrue="1" operator="equal">
      <formula>#REF!</formula>
    </cfRule>
  </conditionalFormatting>
  <conditionalFormatting sqref="S14">
    <cfRule type="cellIs" dxfId="1792" priority="1846" operator="between">
      <formula>1</formula>
      <formula>5</formula>
    </cfRule>
    <cfRule type="cellIs" dxfId="1791" priority="1847" operator="equal">
      <formula>0</formula>
    </cfRule>
  </conditionalFormatting>
  <conditionalFormatting sqref="S14">
    <cfRule type="cellIs" dxfId="1790" priority="1850" operator="between">
      <formula>1</formula>
      <formula>5</formula>
    </cfRule>
    <cfRule type="cellIs" dxfId="1789" priority="1851" operator="equal">
      <formula>0</formula>
    </cfRule>
  </conditionalFormatting>
  <conditionalFormatting sqref="R14">
    <cfRule type="cellIs" dxfId="1788" priority="1845" operator="equal">
      <formula>"2$U$2"</formula>
    </cfRule>
  </conditionalFormatting>
  <conditionalFormatting sqref="S14">
    <cfRule type="cellIs" dxfId="1787" priority="1848" operator="between">
      <formula>1</formula>
      <formula>5</formula>
    </cfRule>
    <cfRule type="cellIs" dxfId="1786" priority="1849" operator="equal">
      <formula>0</formula>
    </cfRule>
  </conditionalFormatting>
  <conditionalFormatting sqref="S5:S7">
    <cfRule type="cellIs" dxfId="1785" priority="1842" operator="between">
      <formula>1</formula>
      <formula>5</formula>
    </cfRule>
    <cfRule type="cellIs" dxfId="1784" priority="1843" operator="equal">
      <formula>0</formula>
    </cfRule>
  </conditionalFormatting>
  <conditionalFormatting sqref="A5:D7 T5:T7 V5:XFD7">
    <cfRule type="cellIs" dxfId="1783" priority="1841" stopIfTrue="1" operator="equal">
      <formula>#REF!</formula>
    </cfRule>
  </conditionalFormatting>
  <conditionalFormatting sqref="Q5:R7">
    <cfRule type="cellIs" dxfId="1782" priority="1840" operator="equal">
      <formula>"2$U$2"</formula>
    </cfRule>
  </conditionalFormatting>
  <conditionalFormatting sqref="V5:XFD7 T5:T7 A5:A7 C5:D7">
    <cfRule type="cellIs" dxfId="1781" priority="1839" stopIfTrue="1" operator="equal">
      <formula>#REF!</formula>
    </cfRule>
  </conditionalFormatting>
  <conditionalFormatting sqref="B5:B7">
    <cfRule type="cellIs" dxfId="1780" priority="1838" stopIfTrue="1" operator="equal">
      <formula>#REF!</formula>
    </cfRule>
  </conditionalFormatting>
  <conditionalFormatting sqref="Q5:Q7">
    <cfRule type="cellIs" dxfId="1779" priority="1828" operator="equal">
      <formula>"2$U$2"</formula>
    </cfRule>
  </conditionalFormatting>
  <conditionalFormatting sqref="D5:D7">
    <cfRule type="cellIs" dxfId="1778" priority="1812" stopIfTrue="1" operator="equal">
      <formula>#REF!</formula>
    </cfRule>
  </conditionalFormatting>
  <conditionalFormatting sqref="B5:B7">
    <cfRule type="cellIs" dxfId="1777" priority="1798" stopIfTrue="1" operator="equal">
      <formula>#REF!</formula>
    </cfRule>
  </conditionalFormatting>
  <conditionalFormatting sqref="B5:B7">
    <cfRule type="cellIs" dxfId="1776" priority="1797" stopIfTrue="1" operator="equal">
      <formula>#REF!</formula>
    </cfRule>
  </conditionalFormatting>
  <conditionalFormatting sqref="B5:B7">
    <cfRule type="cellIs" dxfId="1775" priority="1796" stopIfTrue="1" operator="equal">
      <formula>#REF!</formula>
    </cfRule>
  </conditionalFormatting>
  <conditionalFormatting sqref="R5:R7">
    <cfRule type="cellIs" dxfId="1774" priority="1788" operator="equal">
      <formula>"2$U$2"</formula>
    </cfRule>
  </conditionalFormatting>
  <conditionalFormatting sqref="R5:R7">
    <cfRule type="cellIs" dxfId="1773" priority="1827" operator="equal">
      <formula>"2$U$2"</formula>
    </cfRule>
  </conditionalFormatting>
  <conditionalFormatting sqref="R5:R7">
    <cfRule type="cellIs" dxfId="1772" priority="1804" operator="equal">
      <formula>"2$U$2"</formula>
    </cfRule>
  </conditionalFormatting>
  <conditionalFormatting sqref="S5:S7">
    <cfRule type="cellIs" dxfId="1771" priority="1824" operator="between">
      <formula>1</formula>
      <formula>5</formula>
    </cfRule>
    <cfRule type="cellIs" dxfId="1770" priority="1825" operator="equal">
      <formula>0</formula>
    </cfRule>
  </conditionalFormatting>
  <conditionalFormatting sqref="Q5:Q7">
    <cfRule type="cellIs" dxfId="1769" priority="1789" operator="equal">
      <formula>"2$U$2"</formula>
    </cfRule>
  </conditionalFormatting>
  <conditionalFormatting sqref="S5:S7">
    <cfRule type="cellIs" dxfId="1768" priority="1836" operator="between">
      <formula>1</formula>
      <formula>5</formula>
    </cfRule>
    <cfRule type="cellIs" dxfId="1767" priority="1837" operator="equal">
      <formula>0</formula>
    </cfRule>
  </conditionalFormatting>
  <conditionalFormatting sqref="Q5:Q7">
    <cfRule type="cellIs" dxfId="1766" priority="1835" operator="equal">
      <formula>"2$U$2"</formula>
    </cfRule>
  </conditionalFormatting>
  <conditionalFormatting sqref="R5:R7">
    <cfRule type="cellIs" dxfId="1765" priority="1834" operator="equal">
      <formula>"2$U$2"</formula>
    </cfRule>
  </conditionalFormatting>
  <conditionalFormatting sqref="Q5:R7">
    <cfRule type="cellIs" dxfId="1764" priority="1833" operator="equal">
      <formula>"2$U$2"</formula>
    </cfRule>
  </conditionalFormatting>
  <conditionalFormatting sqref="V5:XFD7 T5:T7 A5:A7 C5:D7">
    <cfRule type="cellIs" dxfId="1763" priority="1832" stopIfTrue="1" operator="equal">
      <formula>#REF!</formula>
    </cfRule>
  </conditionalFormatting>
  <conditionalFormatting sqref="B5:B7">
    <cfRule type="cellIs" dxfId="1762" priority="1831" stopIfTrue="1" operator="equal">
      <formula>#REF!</formula>
    </cfRule>
  </conditionalFormatting>
  <conditionalFormatting sqref="S5:S7">
    <cfRule type="cellIs" dxfId="1761" priority="1829" operator="between">
      <formula>1</formula>
      <formula>5</formula>
    </cfRule>
    <cfRule type="cellIs" dxfId="1760" priority="1830" operator="equal">
      <formula>0</formula>
    </cfRule>
  </conditionalFormatting>
  <conditionalFormatting sqref="A5:C7 T5:XFD7">
    <cfRule type="cellIs" dxfId="1759" priority="1813" stopIfTrue="1" operator="equal">
      <formula>#REF!</formula>
    </cfRule>
  </conditionalFormatting>
  <conditionalFormatting sqref="S5:S7">
    <cfRule type="cellIs" dxfId="1758" priority="1806" operator="between">
      <formula>1</formula>
      <formula>5</formula>
    </cfRule>
    <cfRule type="cellIs" dxfId="1757" priority="1807" operator="equal">
      <formula>0</formula>
    </cfRule>
  </conditionalFormatting>
  <conditionalFormatting sqref="Q5:Q7">
    <cfRule type="cellIs" dxfId="1756" priority="1805" operator="equal">
      <formula>"2$U$2"</formula>
    </cfRule>
  </conditionalFormatting>
  <conditionalFormatting sqref="S5:S7">
    <cfRule type="cellIs" dxfId="1755" priority="1792" operator="between">
      <formula>1</formula>
      <formula>5</formula>
    </cfRule>
    <cfRule type="cellIs" dxfId="1754" priority="1793" operator="equal">
      <formula>0</formula>
    </cfRule>
  </conditionalFormatting>
  <conditionalFormatting sqref="S5:S7">
    <cfRule type="cellIs" dxfId="1753" priority="1794" operator="between">
      <formula>1</formula>
      <formula>5</formula>
    </cfRule>
    <cfRule type="cellIs" dxfId="1752" priority="1795" operator="equal">
      <formula>0</formula>
    </cfRule>
  </conditionalFormatting>
  <conditionalFormatting sqref="S5:S7">
    <cfRule type="cellIs" dxfId="1751" priority="1790" operator="between">
      <formula>1</formula>
      <formula>5</formula>
    </cfRule>
    <cfRule type="cellIs" dxfId="1750" priority="1791" operator="equal">
      <formula>0</formula>
    </cfRule>
  </conditionalFormatting>
  <conditionalFormatting sqref="T5:XFD7 A5:D7">
    <cfRule type="cellIs" dxfId="1749" priority="1826" stopIfTrue="1" operator="equal">
      <formula>#REF!</formula>
    </cfRule>
  </conditionalFormatting>
  <conditionalFormatting sqref="T5:XFD7 A5:C7">
    <cfRule type="cellIs" dxfId="1748" priority="1823" stopIfTrue="1" operator="equal">
      <formula>#REF!</formula>
    </cfRule>
  </conditionalFormatting>
  <conditionalFormatting sqref="A5:D7 T5:XFD7">
    <cfRule type="cellIs" dxfId="1747" priority="1822" stopIfTrue="1" operator="equal">
      <formula>#REF!</formula>
    </cfRule>
  </conditionalFormatting>
  <conditionalFormatting sqref="B5:B7">
    <cfRule type="cellIs" dxfId="1746" priority="1821" stopIfTrue="1" operator="equal">
      <formula>#REF!</formula>
    </cfRule>
  </conditionalFormatting>
  <conditionalFormatting sqref="T5:XFD7 A5:D7">
    <cfRule type="cellIs" dxfId="1745" priority="1820" stopIfTrue="1" operator="equal">
      <formula>#REF!</formula>
    </cfRule>
  </conditionalFormatting>
  <conditionalFormatting sqref="T5:XFD7">
    <cfRule type="cellIs" dxfId="1744" priority="1817" stopIfTrue="1" operator="equal">
      <formula>#REF!</formula>
    </cfRule>
  </conditionalFormatting>
  <conditionalFormatting sqref="T5:XFD7">
    <cfRule type="cellIs" dxfId="1743" priority="1819" stopIfTrue="1" operator="equal">
      <formula>#REF!</formula>
    </cfRule>
  </conditionalFormatting>
  <conditionalFormatting sqref="T5:XFD7">
    <cfRule type="cellIs" dxfId="1742" priority="1818" stopIfTrue="1" operator="equal">
      <formula>#REF!</formula>
    </cfRule>
  </conditionalFormatting>
  <conditionalFormatting sqref="S5:S7">
    <cfRule type="cellIs" dxfId="1741" priority="1814" operator="between">
      <formula>1</formula>
      <formula>5</formula>
    </cfRule>
    <cfRule type="cellIs" dxfId="1740" priority="1815" operator="equal">
      <formula>0</formula>
    </cfRule>
  </conditionalFormatting>
  <conditionalFormatting sqref="A5:D7 T5:XFD7">
    <cfRule type="cellIs" dxfId="1739" priority="1803" stopIfTrue="1" operator="equal">
      <formula>#REF!</formula>
    </cfRule>
  </conditionalFormatting>
  <conditionalFormatting sqref="S5:S7">
    <cfRule type="cellIs" dxfId="1738" priority="1810" operator="between">
      <formula>1</formula>
      <formula>5</formula>
    </cfRule>
    <cfRule type="cellIs" dxfId="1737" priority="1811" operator="equal">
      <formula>0</formula>
    </cfRule>
  </conditionalFormatting>
  <conditionalFormatting sqref="T5:XFD7 A5:A7 C5:D7">
    <cfRule type="cellIs" dxfId="1736" priority="1809" stopIfTrue="1" operator="equal">
      <formula>#REF!</formula>
    </cfRule>
  </conditionalFormatting>
  <conditionalFormatting sqref="B5:B7">
    <cfRule type="cellIs" dxfId="1735" priority="1808" stopIfTrue="1" operator="equal">
      <formula>#REF!</formula>
    </cfRule>
  </conditionalFormatting>
  <conditionalFormatting sqref="T5:XFD7 A5:D7">
    <cfRule type="cellIs" dxfId="1734" priority="1816" stopIfTrue="1" operator="equal">
      <formula>#REF!</formula>
    </cfRule>
  </conditionalFormatting>
  <conditionalFormatting sqref="C5:D7 A5:A7">
    <cfRule type="cellIs" dxfId="1733" priority="1802" stopIfTrue="1" operator="equal">
      <formula>#REF!</formula>
    </cfRule>
  </conditionalFormatting>
  <conditionalFormatting sqref="C5:C7 A5:A7">
    <cfRule type="cellIs" dxfId="1732" priority="1801" stopIfTrue="1" operator="equal">
      <formula>#REF!</formula>
    </cfRule>
  </conditionalFormatting>
  <conditionalFormatting sqref="D5:D7">
    <cfRule type="cellIs" dxfId="1731" priority="1800" stopIfTrue="1" operator="equal">
      <formula>#REF!</formula>
    </cfRule>
  </conditionalFormatting>
  <conditionalFormatting sqref="A5:A7 C5:D7">
    <cfRule type="cellIs" dxfId="1730" priority="1799" stopIfTrue="1" operator="equal">
      <formula>#REF!</formula>
    </cfRule>
  </conditionalFormatting>
  <conditionalFormatting sqref="S5:S7">
    <cfRule type="cellIs" dxfId="1729" priority="1785" operator="between">
      <formula>1</formula>
      <formula>5</formula>
    </cfRule>
    <cfRule type="cellIs" dxfId="1728" priority="1786" operator="equal">
      <formula>0</formula>
    </cfRule>
  </conditionalFormatting>
  <conditionalFormatting sqref="A5:D7 T5:XFD7">
    <cfRule type="cellIs" dxfId="1727" priority="1784" stopIfTrue="1" operator="equal">
      <formula>#REF!</formula>
    </cfRule>
  </conditionalFormatting>
  <conditionalFormatting sqref="T5:XFD7 A5:D7">
    <cfRule type="cellIs" dxfId="1726" priority="1783" stopIfTrue="1" operator="equal">
      <formula>#REF!</formula>
    </cfRule>
  </conditionalFormatting>
  <conditionalFormatting sqref="T5:XFD7 A5:D7">
    <cfRule type="cellIs" dxfId="1725" priority="1782" stopIfTrue="1" operator="equal">
      <formula>#REF!</formula>
    </cfRule>
  </conditionalFormatting>
  <conditionalFormatting sqref="Q5:R7">
    <cfRule type="cellIs" dxfId="1724" priority="1781" operator="equal">
      <formula>"2$U$2"</formula>
    </cfRule>
  </conditionalFormatting>
  <conditionalFormatting sqref="T5:XFD7 A5:D7">
    <cfRule type="cellIs" dxfId="1723" priority="1779" stopIfTrue="1" operator="equal">
      <formula>#REF!</formula>
    </cfRule>
  </conditionalFormatting>
  <conditionalFormatting sqref="T5:XFD7 B5:B7">
    <cfRule type="cellIs" dxfId="1722" priority="1778" stopIfTrue="1" operator="equal">
      <formula>#REF!</formula>
    </cfRule>
  </conditionalFormatting>
  <conditionalFormatting sqref="A5:D7 T5:XFD7">
    <cfRule type="cellIs" dxfId="1721" priority="1780" stopIfTrue="1" operator="equal">
      <formula>#REF!</formula>
    </cfRule>
  </conditionalFormatting>
  <conditionalFormatting sqref="B5:B7">
    <cfRule type="cellIs" dxfId="1720" priority="1777" stopIfTrue="1" operator="equal">
      <formula>#REF!</formula>
    </cfRule>
  </conditionalFormatting>
  <conditionalFormatting sqref="C5:D7 A5:A7 T5:XFD7">
    <cfRule type="cellIs" dxfId="1719" priority="1776" stopIfTrue="1" operator="equal">
      <formula>#REF!</formula>
    </cfRule>
  </conditionalFormatting>
  <conditionalFormatting sqref="B5:B7">
    <cfRule type="cellIs" dxfId="1718" priority="1775" stopIfTrue="1" operator="equal">
      <formula>#REF!</formula>
    </cfRule>
  </conditionalFormatting>
  <conditionalFormatting sqref="A5:D7 T5:XFD7">
    <cfRule type="cellIs" dxfId="1717" priority="1774" stopIfTrue="1" operator="equal">
      <formula>#REF!</formula>
    </cfRule>
  </conditionalFormatting>
  <conditionalFormatting sqref="A5:C7 T5:XFD7">
    <cfRule type="cellIs" dxfId="1716" priority="1773" stopIfTrue="1" operator="equal">
      <formula>#REF!</formula>
    </cfRule>
  </conditionalFormatting>
  <conditionalFormatting sqref="S5:S7">
    <cfRule type="cellIs" dxfId="1715" priority="1771" operator="between">
      <formula>1</formula>
      <formula>5</formula>
    </cfRule>
    <cfRule type="cellIs" dxfId="1714" priority="1772" operator="equal">
      <formula>0</formula>
    </cfRule>
  </conditionalFormatting>
  <conditionalFormatting sqref="C5:D7 A5:A7 T5:T7 V5:XFD7">
    <cfRule type="cellIs" dxfId="1713" priority="1770" stopIfTrue="1" operator="equal">
      <formula>#REF!</formula>
    </cfRule>
  </conditionalFormatting>
  <conditionalFormatting sqref="B5:B7">
    <cfRule type="cellIs" dxfId="1712" priority="1769" stopIfTrue="1" operator="equal">
      <formula>#REF!</formula>
    </cfRule>
  </conditionalFormatting>
  <conditionalFormatting sqref="Q5:R7">
    <cfRule type="cellIs" dxfId="1711" priority="1768" operator="equal">
      <formula>"2$U$2"</formula>
    </cfRule>
  </conditionalFormatting>
  <conditionalFormatting sqref="Q5:R7">
    <cfRule type="cellIs" dxfId="1710" priority="1715" operator="equal">
      <formula>"2$U$2"</formula>
    </cfRule>
  </conditionalFormatting>
  <conditionalFormatting sqref="S5:S7">
    <cfRule type="cellIs" dxfId="1709" priority="1682" operator="between">
      <formula>1</formula>
      <formula>5</formula>
    </cfRule>
    <cfRule type="cellIs" dxfId="1708" priority="1683" operator="equal">
      <formula>0</formula>
    </cfRule>
  </conditionalFormatting>
  <conditionalFormatting sqref="R5:R7">
    <cfRule type="cellIs" dxfId="1707" priority="1692" operator="equal">
      <formula>"2$U$2"</formula>
    </cfRule>
  </conditionalFormatting>
  <conditionalFormatting sqref="S5:S7">
    <cfRule type="cellIs" dxfId="1706" priority="1712" operator="between">
      <formula>1</formula>
      <formula>5</formula>
    </cfRule>
    <cfRule type="cellIs" dxfId="1705" priority="1713" operator="equal">
      <formula>0</formula>
    </cfRule>
  </conditionalFormatting>
  <conditionalFormatting sqref="A5:D7 T5:XFD7">
    <cfRule type="cellIs" dxfId="1704" priority="1714" stopIfTrue="1" operator="equal">
      <formula>#REF!</formula>
    </cfRule>
  </conditionalFormatting>
  <conditionalFormatting sqref="A5:C7 T5:XFD7">
    <cfRule type="cellIs" dxfId="1703" priority="1711" stopIfTrue="1" operator="equal">
      <formula>#REF!</formula>
    </cfRule>
  </conditionalFormatting>
  <conditionalFormatting sqref="T5:XFD7 A5:D7">
    <cfRule type="cellIs" dxfId="1702" priority="1710" stopIfTrue="1" operator="equal">
      <formula>#REF!</formula>
    </cfRule>
  </conditionalFormatting>
  <conditionalFormatting sqref="B5:B7">
    <cfRule type="cellIs" dxfId="1701" priority="1709" stopIfTrue="1" operator="equal">
      <formula>#REF!</formula>
    </cfRule>
  </conditionalFormatting>
  <conditionalFormatting sqref="A5:D7 T5:XFD7">
    <cfRule type="cellIs" dxfId="1700" priority="1708" stopIfTrue="1" operator="equal">
      <formula>#REF!</formula>
    </cfRule>
  </conditionalFormatting>
  <conditionalFormatting sqref="T5:XFD7">
    <cfRule type="cellIs" dxfId="1699" priority="1705" stopIfTrue="1" operator="equal">
      <formula>#REF!</formula>
    </cfRule>
  </conditionalFormatting>
  <conditionalFormatting sqref="T5:XFD7">
    <cfRule type="cellIs" dxfId="1698" priority="1707" stopIfTrue="1" operator="equal">
      <formula>#REF!</formula>
    </cfRule>
  </conditionalFormatting>
  <conditionalFormatting sqref="T5:XFD7">
    <cfRule type="cellIs" dxfId="1697" priority="1706" stopIfTrue="1" operator="equal">
      <formula>#REF!</formula>
    </cfRule>
  </conditionalFormatting>
  <conditionalFormatting sqref="S5:S7">
    <cfRule type="cellIs" dxfId="1696" priority="1702" operator="between">
      <formula>1</formula>
      <formula>5</formula>
    </cfRule>
    <cfRule type="cellIs" dxfId="1695" priority="1703" operator="equal">
      <formula>0</formula>
    </cfRule>
  </conditionalFormatting>
  <conditionalFormatting sqref="T5:XFD7 A5:D7">
    <cfRule type="cellIs" dxfId="1694" priority="1691" stopIfTrue="1" operator="equal">
      <formula>#REF!</formula>
    </cfRule>
  </conditionalFormatting>
  <conditionalFormatting sqref="S5:S7">
    <cfRule type="cellIs" dxfId="1693" priority="1694" operator="between">
      <formula>1</formula>
      <formula>5</formula>
    </cfRule>
    <cfRule type="cellIs" dxfId="1692" priority="1695" operator="equal">
      <formula>0</formula>
    </cfRule>
  </conditionalFormatting>
  <conditionalFormatting sqref="Q5:Q7">
    <cfRule type="cellIs" dxfId="1691" priority="1693" operator="equal">
      <formula>"2$U$2"</formula>
    </cfRule>
  </conditionalFormatting>
  <conditionalFormatting sqref="S5:S7">
    <cfRule type="cellIs" dxfId="1690" priority="1698" operator="between">
      <formula>1</formula>
      <formula>5</formula>
    </cfRule>
    <cfRule type="cellIs" dxfId="1689" priority="1699" operator="equal">
      <formula>0</formula>
    </cfRule>
  </conditionalFormatting>
  <conditionalFormatting sqref="C5:D7 A5:A7 T5:XFD7">
    <cfRule type="cellIs" dxfId="1688" priority="1697" stopIfTrue="1" operator="equal">
      <formula>#REF!</formula>
    </cfRule>
  </conditionalFormatting>
  <conditionalFormatting sqref="B5:B7">
    <cfRule type="cellIs" dxfId="1687" priority="1696" stopIfTrue="1" operator="equal">
      <formula>#REF!</formula>
    </cfRule>
  </conditionalFormatting>
  <conditionalFormatting sqref="A5:D7 T5:XFD7">
    <cfRule type="cellIs" dxfId="1686" priority="1704" stopIfTrue="1" operator="equal">
      <formula>#REF!</formula>
    </cfRule>
  </conditionalFormatting>
  <conditionalFormatting sqref="T5:XFD7 A5:C7">
    <cfRule type="cellIs" dxfId="1685" priority="1701" stopIfTrue="1" operator="equal">
      <formula>#REF!</formula>
    </cfRule>
  </conditionalFormatting>
  <conditionalFormatting sqref="D5:D7">
    <cfRule type="cellIs" dxfId="1684" priority="1700" stopIfTrue="1" operator="equal">
      <formula>#REF!</formula>
    </cfRule>
  </conditionalFormatting>
  <conditionalFormatting sqref="A5:A7 C5:D7">
    <cfRule type="cellIs" dxfId="1683" priority="1690" stopIfTrue="1" operator="equal">
      <formula>#REF!</formula>
    </cfRule>
  </conditionalFormatting>
  <conditionalFormatting sqref="A5:A7 C5:C7">
    <cfRule type="cellIs" dxfId="1682" priority="1689" stopIfTrue="1" operator="equal">
      <formula>#REF!</formula>
    </cfRule>
  </conditionalFormatting>
  <conditionalFormatting sqref="D5:D7">
    <cfRule type="cellIs" dxfId="1681" priority="1688" stopIfTrue="1" operator="equal">
      <formula>#REF!</formula>
    </cfRule>
  </conditionalFormatting>
  <conditionalFormatting sqref="C5:D7 A5:A7">
    <cfRule type="cellIs" dxfId="1680" priority="1687" stopIfTrue="1" operator="equal">
      <formula>#REF!</formula>
    </cfRule>
  </conditionalFormatting>
  <conditionalFormatting sqref="B5:B7">
    <cfRule type="cellIs" dxfId="1679" priority="1684" stopIfTrue="1" operator="equal">
      <formula>#REF!</formula>
    </cfRule>
  </conditionalFormatting>
  <conditionalFormatting sqref="B5:B7">
    <cfRule type="cellIs" dxfId="1678" priority="1686" stopIfTrue="1" operator="equal">
      <formula>#REF!</formula>
    </cfRule>
  </conditionalFormatting>
  <conditionalFormatting sqref="B5:B7">
    <cfRule type="cellIs" dxfId="1677" priority="1685" stopIfTrue="1" operator="equal">
      <formula>#REF!</formula>
    </cfRule>
  </conditionalFormatting>
  <conditionalFormatting sqref="S5:S7">
    <cfRule type="cellIs" dxfId="1676" priority="1678" operator="between">
      <formula>1</formula>
      <formula>5</formula>
    </cfRule>
    <cfRule type="cellIs" dxfId="1675" priority="1679" operator="equal">
      <formula>0</formula>
    </cfRule>
  </conditionalFormatting>
  <conditionalFormatting sqref="S5:S7">
    <cfRule type="cellIs" dxfId="1674" priority="1680" operator="between">
      <formula>1</formula>
      <formula>5</formula>
    </cfRule>
    <cfRule type="cellIs" dxfId="1673" priority="1681" operator="equal">
      <formula>0</formula>
    </cfRule>
  </conditionalFormatting>
  <conditionalFormatting sqref="R5:R7">
    <cfRule type="cellIs" dxfId="1672" priority="1676" operator="equal">
      <formula>"2$U$2"</formula>
    </cfRule>
  </conditionalFormatting>
  <conditionalFormatting sqref="Q5:Q7">
    <cfRule type="cellIs" dxfId="1671" priority="1677" operator="equal">
      <formula>"2$U$2"</formula>
    </cfRule>
  </conditionalFormatting>
  <conditionalFormatting sqref="Q5:R7">
    <cfRule type="cellIs" dxfId="1670" priority="1675" operator="equal">
      <formula>"2$U$2"</formula>
    </cfRule>
  </conditionalFormatting>
  <conditionalFormatting sqref="S5:S7">
    <cfRule type="cellIs" dxfId="1669" priority="1672" operator="between">
      <formula>1</formula>
      <formula>5</formula>
    </cfRule>
    <cfRule type="cellIs" dxfId="1668" priority="1673" operator="equal">
      <formula>0</formula>
    </cfRule>
  </conditionalFormatting>
  <conditionalFormatting sqref="T5:XFD7 A5:D7">
    <cfRule type="cellIs" dxfId="1667" priority="1674" stopIfTrue="1" operator="equal">
      <formula>#REF!</formula>
    </cfRule>
  </conditionalFormatting>
  <conditionalFormatting sqref="T5:XFD7 A5:C7">
    <cfRule type="cellIs" dxfId="1666" priority="1671" stopIfTrue="1" operator="equal">
      <formula>#REF!</formula>
    </cfRule>
  </conditionalFormatting>
  <conditionalFormatting sqref="A5:D7 T5:XFD7">
    <cfRule type="cellIs" dxfId="1665" priority="1670" stopIfTrue="1" operator="equal">
      <formula>#REF!</formula>
    </cfRule>
  </conditionalFormatting>
  <conditionalFormatting sqref="B5:B7">
    <cfRule type="cellIs" dxfId="1664" priority="1669" stopIfTrue="1" operator="equal">
      <formula>#REF!</formula>
    </cfRule>
  </conditionalFormatting>
  <conditionalFormatting sqref="T5:XFD7 A5:D7">
    <cfRule type="cellIs" dxfId="1663" priority="1668" stopIfTrue="1" operator="equal">
      <formula>#REF!</formula>
    </cfRule>
  </conditionalFormatting>
  <conditionalFormatting sqref="T5:XFD7">
    <cfRule type="cellIs" dxfId="1662" priority="1665" stopIfTrue="1" operator="equal">
      <formula>#REF!</formula>
    </cfRule>
  </conditionalFormatting>
  <conditionalFormatting sqref="T5:XFD7">
    <cfRule type="cellIs" dxfId="1661" priority="1667" stopIfTrue="1" operator="equal">
      <formula>#REF!</formula>
    </cfRule>
  </conditionalFormatting>
  <conditionalFormatting sqref="T5:XFD7">
    <cfRule type="cellIs" dxfId="1660" priority="1666" stopIfTrue="1" operator="equal">
      <formula>#REF!</formula>
    </cfRule>
  </conditionalFormatting>
  <conditionalFormatting sqref="S5:S7">
    <cfRule type="cellIs" dxfId="1659" priority="1662" operator="between">
      <formula>1</formula>
      <formula>5</formula>
    </cfRule>
    <cfRule type="cellIs" dxfId="1658" priority="1663" operator="equal">
      <formula>0</formula>
    </cfRule>
  </conditionalFormatting>
  <conditionalFormatting sqref="A5:D7 T5:XFD7">
    <cfRule type="cellIs" dxfId="1657" priority="1651" stopIfTrue="1" operator="equal">
      <formula>#REF!</formula>
    </cfRule>
  </conditionalFormatting>
  <conditionalFormatting sqref="R5:R7">
    <cfRule type="cellIs" dxfId="1656" priority="1652" operator="equal">
      <formula>"2$U$2"</formula>
    </cfRule>
  </conditionalFormatting>
  <conditionalFormatting sqref="S5:S7">
    <cfRule type="cellIs" dxfId="1655" priority="1654" operator="between">
      <formula>1</formula>
      <formula>5</formula>
    </cfRule>
    <cfRule type="cellIs" dxfId="1654" priority="1655" operator="equal">
      <formula>0</formula>
    </cfRule>
  </conditionalFormatting>
  <conditionalFormatting sqref="Q5:Q7">
    <cfRule type="cellIs" dxfId="1653" priority="1653" operator="equal">
      <formula>"2$U$2"</formula>
    </cfRule>
  </conditionalFormatting>
  <conditionalFormatting sqref="S5:S7">
    <cfRule type="cellIs" dxfId="1652" priority="1658" operator="between">
      <formula>1</formula>
      <formula>5</formula>
    </cfRule>
    <cfRule type="cellIs" dxfId="1651" priority="1659" operator="equal">
      <formula>0</formula>
    </cfRule>
  </conditionalFormatting>
  <conditionalFormatting sqref="T5:XFD7 A5:A7 C5:D7">
    <cfRule type="cellIs" dxfId="1650" priority="1657" stopIfTrue="1" operator="equal">
      <formula>#REF!</formula>
    </cfRule>
  </conditionalFormatting>
  <conditionalFormatting sqref="B5:B7">
    <cfRule type="cellIs" dxfId="1649" priority="1656" stopIfTrue="1" operator="equal">
      <formula>#REF!</formula>
    </cfRule>
  </conditionalFormatting>
  <conditionalFormatting sqref="T5:XFD7 A5:D7">
    <cfRule type="cellIs" dxfId="1648" priority="1664" stopIfTrue="1" operator="equal">
      <formula>#REF!</formula>
    </cfRule>
  </conditionalFormatting>
  <conditionalFormatting sqref="A5:C7 T5:XFD7">
    <cfRule type="cellIs" dxfId="1647" priority="1661" stopIfTrue="1" operator="equal">
      <formula>#REF!</formula>
    </cfRule>
  </conditionalFormatting>
  <conditionalFormatting sqref="D5:D7">
    <cfRule type="cellIs" dxfId="1646" priority="1660" stopIfTrue="1" operator="equal">
      <formula>#REF!</formula>
    </cfRule>
  </conditionalFormatting>
  <conditionalFormatting sqref="C5:D7 A5:A7">
    <cfRule type="cellIs" dxfId="1645" priority="1650" stopIfTrue="1" operator="equal">
      <formula>#REF!</formula>
    </cfRule>
  </conditionalFormatting>
  <conditionalFormatting sqref="C5:C7 A5:A7">
    <cfRule type="cellIs" dxfId="1644" priority="1649" stopIfTrue="1" operator="equal">
      <formula>#REF!</formula>
    </cfRule>
  </conditionalFormatting>
  <conditionalFormatting sqref="D5:D7">
    <cfRule type="cellIs" dxfId="1643" priority="1648" stopIfTrue="1" operator="equal">
      <formula>#REF!</formula>
    </cfRule>
  </conditionalFormatting>
  <conditionalFormatting sqref="A5:A7 C5:D7">
    <cfRule type="cellIs" dxfId="1642" priority="1647" stopIfTrue="1" operator="equal">
      <formula>#REF!</formula>
    </cfRule>
  </conditionalFormatting>
  <conditionalFormatting sqref="B5:B7">
    <cfRule type="cellIs" dxfId="1641" priority="1644" stopIfTrue="1" operator="equal">
      <formula>#REF!</formula>
    </cfRule>
  </conditionalFormatting>
  <conditionalFormatting sqref="B5:B7">
    <cfRule type="cellIs" dxfId="1640" priority="1646" stopIfTrue="1" operator="equal">
      <formula>#REF!</formula>
    </cfRule>
  </conditionalFormatting>
  <conditionalFormatting sqref="B5:B7">
    <cfRule type="cellIs" dxfId="1639" priority="1645" stopIfTrue="1" operator="equal">
      <formula>#REF!</formula>
    </cfRule>
  </conditionalFormatting>
  <conditionalFormatting sqref="S5:S7">
    <cfRule type="cellIs" dxfId="1638" priority="1638" operator="between">
      <formula>1</formula>
      <formula>5</formula>
    </cfRule>
    <cfRule type="cellIs" dxfId="1637" priority="1639" operator="equal">
      <formula>0</formula>
    </cfRule>
  </conditionalFormatting>
  <conditionalFormatting sqref="S5:S7">
    <cfRule type="cellIs" dxfId="1636" priority="1642" operator="between">
      <formula>1</formula>
      <formula>5</formula>
    </cfRule>
    <cfRule type="cellIs" dxfId="1635" priority="1643" operator="equal">
      <formula>0</formula>
    </cfRule>
  </conditionalFormatting>
  <conditionalFormatting sqref="S5:S7">
    <cfRule type="cellIs" dxfId="1634" priority="1640" operator="between">
      <formula>1</formula>
      <formula>5</formula>
    </cfRule>
    <cfRule type="cellIs" dxfId="1633" priority="1641" operator="equal">
      <formula>0</formula>
    </cfRule>
  </conditionalFormatting>
  <conditionalFormatting sqref="R5:R7">
    <cfRule type="cellIs" dxfId="1632" priority="1636" operator="equal">
      <formula>"2$U$2"</formula>
    </cfRule>
  </conditionalFormatting>
  <conditionalFormatting sqref="Q5:Q7">
    <cfRule type="cellIs" dxfId="1631" priority="1637" operator="equal">
      <formula>"2$U$2"</formula>
    </cfRule>
  </conditionalFormatting>
  <conditionalFormatting sqref="R5:R7">
    <cfRule type="cellIs" dxfId="1630" priority="1593" operator="equal">
      <formula>"2$U$2"</formula>
    </cfRule>
  </conditionalFormatting>
  <conditionalFormatting sqref="Q5:Q7">
    <cfRule type="cellIs" dxfId="1629" priority="1594" operator="equal">
      <formula>"2$U$2"</formula>
    </cfRule>
  </conditionalFormatting>
  <conditionalFormatting sqref="S5:S7">
    <cfRule type="cellIs" dxfId="1628" priority="1595" operator="between">
      <formula>1</formula>
      <formula>5</formula>
    </cfRule>
    <cfRule type="cellIs" dxfId="1627" priority="1596" operator="equal">
      <formula>0</formula>
    </cfRule>
  </conditionalFormatting>
  <conditionalFormatting sqref="B5:C7">
    <cfRule type="cellIs" dxfId="1626" priority="1589" stopIfTrue="1" operator="equal">
      <formula>#REF!</formula>
    </cfRule>
  </conditionalFormatting>
  <conditionalFormatting sqref="D5:D7">
    <cfRule type="cellIs" dxfId="1625" priority="1588" stopIfTrue="1" operator="equal">
      <formula>#REF!</formula>
    </cfRule>
  </conditionalFormatting>
  <conditionalFormatting sqref="R5:R7">
    <cfRule type="cellIs" dxfId="1624" priority="1580" operator="equal">
      <formula>"2$U$2"</formula>
    </cfRule>
  </conditionalFormatting>
  <conditionalFormatting sqref="S5:S7">
    <cfRule type="cellIs" dxfId="1623" priority="1634" operator="between">
      <formula>1</formula>
      <formula>5</formula>
    </cfRule>
    <cfRule type="cellIs" dxfId="1622" priority="1635" operator="equal">
      <formula>0</formula>
    </cfRule>
  </conditionalFormatting>
  <conditionalFormatting sqref="D5:D7">
    <cfRule type="cellIs" dxfId="1621" priority="1633" stopIfTrue="1" operator="equal">
      <formula>#REF!</formula>
    </cfRule>
  </conditionalFormatting>
  <conditionalFormatting sqref="B5:B7">
    <cfRule type="cellIs" dxfId="1620" priority="1632" stopIfTrue="1" operator="equal">
      <formula>#REF!</formula>
    </cfRule>
  </conditionalFormatting>
  <conditionalFormatting sqref="A5:A7 C5:D7 T5:XFD7">
    <cfRule type="cellIs" dxfId="1619" priority="1629" stopIfTrue="1" operator="equal">
      <formula>#REF!</formula>
    </cfRule>
  </conditionalFormatting>
  <conditionalFormatting sqref="A5:D7 T5:XFD7">
    <cfRule type="cellIs" dxfId="1618" priority="1631" stopIfTrue="1" operator="equal">
      <formula>#REF!</formula>
    </cfRule>
  </conditionalFormatting>
  <conditionalFormatting sqref="A5:C7 T5:XFD7">
    <cfRule type="cellIs" dxfId="1617" priority="1630" stopIfTrue="1" operator="equal">
      <formula>#REF!</formula>
    </cfRule>
  </conditionalFormatting>
  <conditionalFormatting sqref="S5:S7">
    <cfRule type="cellIs" dxfId="1616" priority="1601" operator="between">
      <formula>1</formula>
      <formula>5</formula>
    </cfRule>
    <cfRule type="cellIs" dxfId="1615" priority="1602" operator="equal">
      <formula>0</formula>
    </cfRule>
  </conditionalFormatting>
  <conditionalFormatting sqref="Q5:Q7">
    <cfRule type="cellIs" dxfId="1614" priority="1605" operator="equal">
      <formula>"2$U$2"</formula>
    </cfRule>
  </conditionalFormatting>
  <conditionalFormatting sqref="C5:D7">
    <cfRule type="cellIs" dxfId="1613" priority="1609" stopIfTrue="1" operator="equal">
      <formula>#REF!</formula>
    </cfRule>
  </conditionalFormatting>
  <conditionalFormatting sqref="B5:B7">
    <cfRule type="cellIs" dxfId="1612" priority="1608" stopIfTrue="1" operator="equal">
      <formula>#REF!</formula>
    </cfRule>
  </conditionalFormatting>
  <conditionalFormatting sqref="S5:S7">
    <cfRule type="cellIs" dxfId="1611" priority="1606" operator="between">
      <formula>1</formula>
      <formula>5</formula>
    </cfRule>
    <cfRule type="cellIs" dxfId="1610" priority="1607" operator="equal">
      <formula>0</formula>
    </cfRule>
  </conditionalFormatting>
  <conditionalFormatting sqref="B5:D7">
    <cfRule type="cellIs" dxfId="1609" priority="1603" stopIfTrue="1" operator="equal">
      <formula>#REF!</formula>
    </cfRule>
  </conditionalFormatting>
  <conditionalFormatting sqref="R5:R7">
    <cfRule type="cellIs" dxfId="1608" priority="1604" operator="equal">
      <formula>"2$U$2"</formula>
    </cfRule>
  </conditionalFormatting>
  <conditionalFormatting sqref="A5:A7 T5:XFD7">
    <cfRule type="cellIs" dxfId="1607" priority="1628" stopIfTrue="1" operator="equal">
      <formula>#REF!</formula>
    </cfRule>
  </conditionalFormatting>
  <conditionalFormatting sqref="T5:XFD7 A5:A7">
    <cfRule type="cellIs" dxfId="1606" priority="1627" stopIfTrue="1" operator="equal">
      <formula>#REF!</formula>
    </cfRule>
  </conditionalFormatting>
  <conditionalFormatting sqref="T5:XFD7 A5:A7">
    <cfRule type="cellIs" dxfId="1605" priority="1626" stopIfTrue="1" operator="equal">
      <formula>#REF!</formula>
    </cfRule>
  </conditionalFormatting>
  <conditionalFormatting sqref="T5:XFD7 A5:A7">
    <cfRule type="cellIs" dxfId="1604" priority="1623" stopIfTrue="1" operator="equal">
      <formula>#REF!</formula>
    </cfRule>
  </conditionalFormatting>
  <conditionalFormatting sqref="T5:XFD7 A5:A7">
    <cfRule type="cellIs" dxfId="1603" priority="1625" stopIfTrue="1" operator="equal">
      <formula>#REF!</formula>
    </cfRule>
  </conditionalFormatting>
  <conditionalFormatting sqref="A5:A7 T5:XFD7">
    <cfRule type="cellIs" dxfId="1602" priority="1624" stopIfTrue="1" operator="equal">
      <formula>#REF!</formula>
    </cfRule>
  </conditionalFormatting>
  <conditionalFormatting sqref="S5:S7">
    <cfRule type="cellIs" dxfId="1601" priority="1619" operator="between">
      <formula>1</formula>
      <formula>5</formula>
    </cfRule>
    <cfRule type="cellIs" dxfId="1600" priority="1620" operator="equal">
      <formula>0</formula>
    </cfRule>
  </conditionalFormatting>
  <conditionalFormatting sqref="Q5:Q7">
    <cfRule type="cellIs" dxfId="1599" priority="1618" operator="equal">
      <formula>"2$U$2"</formula>
    </cfRule>
  </conditionalFormatting>
  <conditionalFormatting sqref="C5:D7">
    <cfRule type="cellIs" dxfId="1598" priority="1622" stopIfTrue="1" operator="equal">
      <formula>#REF!</formula>
    </cfRule>
  </conditionalFormatting>
  <conditionalFormatting sqref="B5:B7">
    <cfRule type="cellIs" dxfId="1597" priority="1621" stopIfTrue="1" operator="equal">
      <formula>#REF!</formula>
    </cfRule>
  </conditionalFormatting>
  <conditionalFormatting sqref="R5:R7">
    <cfRule type="cellIs" dxfId="1596" priority="1617" operator="equal">
      <formula>"2$U$2"</formula>
    </cfRule>
  </conditionalFormatting>
  <conditionalFormatting sqref="S5:S7">
    <cfRule type="cellIs" dxfId="1595" priority="1614" operator="between">
      <formula>1</formula>
      <formula>5</formula>
    </cfRule>
    <cfRule type="cellIs" dxfId="1594" priority="1615" operator="equal">
      <formula>0</formula>
    </cfRule>
  </conditionalFormatting>
  <conditionalFormatting sqref="B5:D7">
    <cfRule type="cellIs" dxfId="1593" priority="1616" stopIfTrue="1" operator="equal">
      <formula>#REF!</formula>
    </cfRule>
  </conditionalFormatting>
  <conditionalFormatting sqref="S5:S7">
    <cfRule type="cellIs" dxfId="1592" priority="1610" operator="between">
      <formula>1</formula>
      <formula>5</formula>
    </cfRule>
    <cfRule type="cellIs" dxfId="1591" priority="1611" operator="equal">
      <formula>0</formula>
    </cfRule>
  </conditionalFormatting>
  <conditionalFormatting sqref="B5:C7">
    <cfRule type="cellIs" dxfId="1590" priority="1613" stopIfTrue="1" operator="equal">
      <formula>#REF!</formula>
    </cfRule>
  </conditionalFormatting>
  <conditionalFormatting sqref="D5:D7">
    <cfRule type="cellIs" dxfId="1589" priority="1612" stopIfTrue="1" operator="equal">
      <formula>#REF!</formula>
    </cfRule>
  </conditionalFormatting>
  <conditionalFormatting sqref="R5:R7">
    <cfRule type="cellIs" dxfId="1588" priority="1599" operator="equal">
      <formula>"2$U$2"</formula>
    </cfRule>
  </conditionalFormatting>
  <conditionalFormatting sqref="S5:S7">
    <cfRule type="cellIs" dxfId="1587" priority="1590" operator="between">
      <formula>1</formula>
      <formula>5</formula>
    </cfRule>
    <cfRule type="cellIs" dxfId="1586" priority="1591" operator="equal">
      <formula>0</formula>
    </cfRule>
  </conditionalFormatting>
  <conditionalFormatting sqref="Q5:Q7">
    <cfRule type="cellIs" dxfId="1585" priority="1600" operator="equal">
      <formula>"2$U$2"</formula>
    </cfRule>
  </conditionalFormatting>
  <conditionalFormatting sqref="S5:S7">
    <cfRule type="cellIs" dxfId="1584" priority="1582" operator="between">
      <formula>1</formula>
      <formula>5</formula>
    </cfRule>
    <cfRule type="cellIs" dxfId="1583" priority="1583" operator="equal">
      <formula>0</formula>
    </cfRule>
  </conditionalFormatting>
  <conditionalFormatting sqref="S5:S7">
    <cfRule type="cellIs" dxfId="1582" priority="1586" operator="between">
      <formula>1</formula>
      <formula>5</formula>
    </cfRule>
    <cfRule type="cellIs" dxfId="1581" priority="1587" operator="equal">
      <formula>0</formula>
    </cfRule>
  </conditionalFormatting>
  <conditionalFormatting sqref="Q5:Q7">
    <cfRule type="cellIs" dxfId="1580" priority="1581" operator="equal">
      <formula>"2$U$2"</formula>
    </cfRule>
  </conditionalFormatting>
  <conditionalFormatting sqref="C5:D7">
    <cfRule type="cellIs" dxfId="1579" priority="1585" stopIfTrue="1" operator="equal">
      <formula>#REF!</formula>
    </cfRule>
  </conditionalFormatting>
  <conditionalFormatting sqref="B5:B7">
    <cfRule type="cellIs" dxfId="1578" priority="1584" stopIfTrue="1" operator="equal">
      <formula>#REF!</formula>
    </cfRule>
  </conditionalFormatting>
  <conditionalFormatting sqref="C5:D7">
    <cfRule type="cellIs" dxfId="1577" priority="1598" stopIfTrue="1" operator="equal">
      <formula>#REF!</formula>
    </cfRule>
  </conditionalFormatting>
  <conditionalFormatting sqref="B5:B7">
    <cfRule type="cellIs" dxfId="1576" priority="1597" stopIfTrue="1" operator="equal">
      <formula>#REF!</formula>
    </cfRule>
  </conditionalFormatting>
  <conditionalFormatting sqref="B5:D7">
    <cfRule type="cellIs" dxfId="1575" priority="1592" stopIfTrue="1" operator="equal">
      <formula>#REF!</formula>
    </cfRule>
  </conditionalFormatting>
  <conditionalFormatting sqref="V5:XFD7 T5:T7 A5:A7 C5:D7">
    <cfRule type="cellIs" dxfId="1574" priority="1767" stopIfTrue="1" operator="equal">
      <formula>#REF!</formula>
    </cfRule>
  </conditionalFormatting>
  <conditionalFormatting sqref="B5:B7">
    <cfRule type="cellIs" dxfId="1573" priority="1766" stopIfTrue="1" operator="equal">
      <formula>#REF!</formula>
    </cfRule>
  </conditionalFormatting>
  <conditionalFormatting sqref="S5:S7">
    <cfRule type="cellIs" dxfId="1572" priority="1764" operator="between">
      <formula>1</formula>
      <formula>5</formula>
    </cfRule>
    <cfRule type="cellIs" dxfId="1571" priority="1765" operator="equal">
      <formula>0</formula>
    </cfRule>
  </conditionalFormatting>
  <conditionalFormatting sqref="Q5:Q7">
    <cfRule type="cellIs" dxfId="1570" priority="1763" operator="equal">
      <formula>"2$U$2"</formula>
    </cfRule>
  </conditionalFormatting>
  <conditionalFormatting sqref="R5:R7">
    <cfRule type="cellIs" dxfId="1569" priority="1762" operator="equal">
      <formula>"2$U$2"</formula>
    </cfRule>
  </conditionalFormatting>
  <conditionalFormatting sqref="Q5:R7">
    <cfRule type="cellIs" dxfId="1568" priority="1761" operator="equal">
      <formula>"2$U$2"</formula>
    </cfRule>
  </conditionalFormatting>
  <conditionalFormatting sqref="V5:XFD7 T5:T7 A5:A7 C5:D7">
    <cfRule type="cellIs" dxfId="1567" priority="1760" stopIfTrue="1" operator="equal">
      <formula>#REF!</formula>
    </cfRule>
  </conditionalFormatting>
  <conditionalFormatting sqref="B5:B7">
    <cfRule type="cellIs" dxfId="1566" priority="1759" stopIfTrue="1" operator="equal">
      <formula>#REF!</formula>
    </cfRule>
  </conditionalFormatting>
  <conditionalFormatting sqref="S5:S7">
    <cfRule type="cellIs" dxfId="1565" priority="1757" operator="between">
      <formula>1</formula>
      <formula>5</formula>
    </cfRule>
    <cfRule type="cellIs" dxfId="1564" priority="1758" operator="equal">
      <formula>0</formula>
    </cfRule>
  </conditionalFormatting>
  <conditionalFormatting sqref="Q5:Q7">
    <cfRule type="cellIs" dxfId="1563" priority="1756" operator="equal">
      <formula>"2$U$2"</formula>
    </cfRule>
  </conditionalFormatting>
  <conditionalFormatting sqref="R5:R7">
    <cfRule type="cellIs" dxfId="1562" priority="1755" operator="equal">
      <formula>"2$U$2"</formula>
    </cfRule>
  </conditionalFormatting>
  <conditionalFormatting sqref="T5:XFD7 A5:C7">
    <cfRule type="cellIs" dxfId="1561" priority="1741" stopIfTrue="1" operator="equal">
      <formula>#REF!</formula>
    </cfRule>
  </conditionalFormatting>
  <conditionalFormatting sqref="S5:S7">
    <cfRule type="cellIs" dxfId="1560" priority="1734" operator="between">
      <formula>1</formula>
      <formula>5</formula>
    </cfRule>
    <cfRule type="cellIs" dxfId="1559" priority="1735" operator="equal">
      <formula>0</formula>
    </cfRule>
  </conditionalFormatting>
  <conditionalFormatting sqref="R5:R7">
    <cfRule type="cellIs" dxfId="1558" priority="1732" operator="equal">
      <formula>"2$U$2"</formula>
    </cfRule>
  </conditionalFormatting>
  <conditionalFormatting sqref="Q5:Q7">
    <cfRule type="cellIs" dxfId="1557" priority="1733" operator="equal">
      <formula>"2$U$2"</formula>
    </cfRule>
  </conditionalFormatting>
  <conditionalFormatting sqref="S5:S7">
    <cfRule type="cellIs" dxfId="1556" priority="1720" operator="between">
      <formula>1</formula>
      <formula>5</formula>
    </cfRule>
    <cfRule type="cellIs" dxfId="1555" priority="1721" operator="equal">
      <formula>0</formula>
    </cfRule>
  </conditionalFormatting>
  <conditionalFormatting sqref="S5:S7">
    <cfRule type="cellIs" dxfId="1554" priority="1722" operator="between">
      <formula>1</formula>
      <formula>5</formula>
    </cfRule>
    <cfRule type="cellIs" dxfId="1553" priority="1723" operator="equal">
      <formula>0</formula>
    </cfRule>
  </conditionalFormatting>
  <conditionalFormatting sqref="R5:R7">
    <cfRule type="cellIs" dxfId="1552" priority="1716" operator="equal">
      <formula>"2$U$2"</formula>
    </cfRule>
  </conditionalFormatting>
  <conditionalFormatting sqref="S5:S7">
    <cfRule type="cellIs" dxfId="1551" priority="1718" operator="between">
      <formula>1</formula>
      <formula>5</formula>
    </cfRule>
    <cfRule type="cellIs" dxfId="1550" priority="1719" operator="equal">
      <formula>0</formula>
    </cfRule>
  </conditionalFormatting>
  <conditionalFormatting sqref="S5:S7">
    <cfRule type="cellIs" dxfId="1549" priority="1752" operator="between">
      <formula>1</formula>
      <formula>5</formula>
    </cfRule>
    <cfRule type="cellIs" dxfId="1548" priority="1753" operator="equal">
      <formula>0</formula>
    </cfRule>
  </conditionalFormatting>
  <conditionalFormatting sqref="A5:D7 T5:XFD7">
    <cfRule type="cellIs" dxfId="1547" priority="1754" stopIfTrue="1" operator="equal">
      <formula>#REF!</formula>
    </cfRule>
  </conditionalFormatting>
  <conditionalFormatting sqref="A5:C7 T5:XFD7">
    <cfRule type="cellIs" dxfId="1546" priority="1751" stopIfTrue="1" operator="equal">
      <formula>#REF!</formula>
    </cfRule>
  </conditionalFormatting>
  <conditionalFormatting sqref="T5:XFD7 A5:D7">
    <cfRule type="cellIs" dxfId="1545" priority="1750" stopIfTrue="1" operator="equal">
      <formula>#REF!</formula>
    </cfRule>
  </conditionalFormatting>
  <conditionalFormatting sqref="B5:B7">
    <cfRule type="cellIs" dxfId="1544" priority="1749" stopIfTrue="1" operator="equal">
      <formula>#REF!</formula>
    </cfRule>
  </conditionalFormatting>
  <conditionalFormatting sqref="A5:D7 T5:XFD7">
    <cfRule type="cellIs" dxfId="1543" priority="1748" stopIfTrue="1" operator="equal">
      <formula>#REF!</formula>
    </cfRule>
  </conditionalFormatting>
  <conditionalFormatting sqref="T5:XFD7">
    <cfRule type="cellIs" dxfId="1542" priority="1745" stopIfTrue="1" operator="equal">
      <formula>#REF!</formula>
    </cfRule>
  </conditionalFormatting>
  <conditionalFormatting sqref="T5:XFD7">
    <cfRule type="cellIs" dxfId="1541" priority="1747" stopIfTrue="1" operator="equal">
      <formula>#REF!</formula>
    </cfRule>
  </conditionalFormatting>
  <conditionalFormatting sqref="T5:XFD7">
    <cfRule type="cellIs" dxfId="1540" priority="1746" stopIfTrue="1" operator="equal">
      <formula>#REF!</formula>
    </cfRule>
  </conditionalFormatting>
  <conditionalFormatting sqref="S5:S7">
    <cfRule type="cellIs" dxfId="1539" priority="1742" operator="between">
      <formula>1</formula>
      <formula>5</formula>
    </cfRule>
    <cfRule type="cellIs" dxfId="1538" priority="1743" operator="equal">
      <formula>0</formula>
    </cfRule>
  </conditionalFormatting>
  <conditionalFormatting sqref="T5:XFD7 A5:D7">
    <cfRule type="cellIs" dxfId="1537" priority="1731" stopIfTrue="1" operator="equal">
      <formula>#REF!</formula>
    </cfRule>
  </conditionalFormatting>
  <conditionalFormatting sqref="S5:S7">
    <cfRule type="cellIs" dxfId="1536" priority="1738" operator="between">
      <formula>1</formula>
      <formula>5</formula>
    </cfRule>
    <cfRule type="cellIs" dxfId="1535" priority="1739" operator="equal">
      <formula>0</formula>
    </cfRule>
  </conditionalFormatting>
  <conditionalFormatting sqref="C5:D7 A5:A7 T5:XFD7">
    <cfRule type="cellIs" dxfId="1534" priority="1737" stopIfTrue="1" operator="equal">
      <formula>#REF!</formula>
    </cfRule>
  </conditionalFormatting>
  <conditionalFormatting sqref="B5:B7">
    <cfRule type="cellIs" dxfId="1533" priority="1736" stopIfTrue="1" operator="equal">
      <formula>#REF!</formula>
    </cfRule>
  </conditionalFormatting>
  <conditionalFormatting sqref="A5:D7 T5:XFD7">
    <cfRule type="cellIs" dxfId="1532" priority="1744" stopIfTrue="1" operator="equal">
      <formula>#REF!</formula>
    </cfRule>
  </conditionalFormatting>
  <conditionalFormatting sqref="D5:D7">
    <cfRule type="cellIs" dxfId="1531" priority="1740" stopIfTrue="1" operator="equal">
      <formula>#REF!</formula>
    </cfRule>
  </conditionalFormatting>
  <conditionalFormatting sqref="A5:A7 C5:D7">
    <cfRule type="cellIs" dxfId="1530" priority="1730" stopIfTrue="1" operator="equal">
      <formula>#REF!</formula>
    </cfRule>
  </conditionalFormatting>
  <conditionalFormatting sqref="A5:A7 C5:C7">
    <cfRule type="cellIs" dxfId="1529" priority="1729" stopIfTrue="1" operator="equal">
      <formula>#REF!</formula>
    </cfRule>
  </conditionalFormatting>
  <conditionalFormatting sqref="D5:D7">
    <cfRule type="cellIs" dxfId="1528" priority="1728" stopIfTrue="1" operator="equal">
      <formula>#REF!</formula>
    </cfRule>
  </conditionalFormatting>
  <conditionalFormatting sqref="C5:D7 A5:A7">
    <cfRule type="cellIs" dxfId="1527" priority="1727" stopIfTrue="1" operator="equal">
      <formula>#REF!</formula>
    </cfRule>
  </conditionalFormatting>
  <conditionalFormatting sqref="B5:B7">
    <cfRule type="cellIs" dxfId="1526" priority="1724" stopIfTrue="1" operator="equal">
      <formula>#REF!</formula>
    </cfRule>
  </conditionalFormatting>
  <conditionalFormatting sqref="B5:B7">
    <cfRule type="cellIs" dxfId="1525" priority="1726" stopIfTrue="1" operator="equal">
      <formula>#REF!</formula>
    </cfRule>
  </conditionalFormatting>
  <conditionalFormatting sqref="B5:B7">
    <cfRule type="cellIs" dxfId="1524" priority="1725" stopIfTrue="1" operator="equal">
      <formula>#REF!</formula>
    </cfRule>
  </conditionalFormatting>
  <conditionalFormatting sqref="Q5:Q7">
    <cfRule type="cellIs" dxfId="1523" priority="1717" operator="equal">
      <formula>"2$U$2"</formula>
    </cfRule>
  </conditionalFormatting>
  <conditionalFormatting sqref="C5:D7 A5:A7 T5:T7 V5:XFD7">
    <cfRule type="cellIs" dxfId="1522" priority="1579" stopIfTrue="1" operator="equal">
      <formula>#REF!</formula>
    </cfRule>
  </conditionalFormatting>
  <conditionalFormatting sqref="B5:B7">
    <cfRule type="cellIs" dxfId="1521" priority="1578" stopIfTrue="1" operator="equal">
      <formula>#REF!</formula>
    </cfRule>
  </conditionalFormatting>
  <conditionalFormatting sqref="S5:S7">
    <cfRule type="cellIs" dxfId="1520" priority="1576" operator="between">
      <formula>1</formula>
      <formula>5</formula>
    </cfRule>
    <cfRule type="cellIs" dxfId="1519" priority="1577" operator="equal">
      <formula>0</formula>
    </cfRule>
  </conditionalFormatting>
  <conditionalFormatting sqref="Q5:Q7">
    <cfRule type="cellIs" dxfId="1518" priority="1575" operator="equal">
      <formula>"2$U$2"</formula>
    </cfRule>
  </conditionalFormatting>
  <conditionalFormatting sqref="R5:R7">
    <cfRule type="cellIs" dxfId="1517" priority="1574" operator="equal">
      <formula>"2$U$2"</formula>
    </cfRule>
  </conditionalFormatting>
  <conditionalFormatting sqref="S5:S7">
    <cfRule type="cellIs" dxfId="1516" priority="1570" operator="between">
      <formula>1</formula>
      <formula>5</formula>
    </cfRule>
    <cfRule type="cellIs" dxfId="1515" priority="1571" operator="equal">
      <formula>0</formula>
    </cfRule>
  </conditionalFormatting>
  <conditionalFormatting sqref="V5:XFD7 T5:T7 A5:D7">
    <cfRule type="cellIs" dxfId="1514" priority="1569" stopIfTrue="1" operator="equal">
      <formula>#REF!</formula>
    </cfRule>
  </conditionalFormatting>
  <conditionalFormatting sqref="Q5:R7">
    <cfRule type="cellIs" dxfId="1513" priority="1568" operator="equal">
      <formula>"2$U$2"</formula>
    </cfRule>
  </conditionalFormatting>
  <conditionalFormatting sqref="C5:D7 A5:A7 V5:XFD7 T5:T7">
    <cfRule type="cellIs" dxfId="1512" priority="1567" stopIfTrue="1" operator="equal">
      <formula>#REF!</formula>
    </cfRule>
  </conditionalFormatting>
  <conditionalFormatting sqref="B5:B7">
    <cfRule type="cellIs" dxfId="1511" priority="1566" stopIfTrue="1" operator="equal">
      <formula>#REF!</formula>
    </cfRule>
  </conditionalFormatting>
  <conditionalFormatting sqref="Q5:R7">
    <cfRule type="cellIs" dxfId="1510" priority="1519" operator="equal">
      <formula>"2$U$2"</formula>
    </cfRule>
  </conditionalFormatting>
  <conditionalFormatting sqref="S5:S7">
    <cfRule type="cellIs" dxfId="1509" priority="1486" operator="between">
      <formula>1</formula>
      <formula>5</formula>
    </cfRule>
    <cfRule type="cellIs" dxfId="1508" priority="1487" operator="equal">
      <formula>0</formula>
    </cfRule>
  </conditionalFormatting>
  <conditionalFormatting sqref="R5:R7">
    <cfRule type="cellIs" dxfId="1507" priority="1496" operator="equal">
      <formula>"2$U$2"</formula>
    </cfRule>
  </conditionalFormatting>
  <conditionalFormatting sqref="S5:S7">
    <cfRule type="cellIs" dxfId="1506" priority="1516" operator="between">
      <formula>1</formula>
      <formula>5</formula>
    </cfRule>
    <cfRule type="cellIs" dxfId="1505" priority="1517" operator="equal">
      <formula>0</formula>
    </cfRule>
  </conditionalFormatting>
  <conditionalFormatting sqref="A5:D7 T5:XFD7">
    <cfRule type="cellIs" dxfId="1504" priority="1518" stopIfTrue="1" operator="equal">
      <formula>#REF!</formula>
    </cfRule>
  </conditionalFormatting>
  <conditionalFormatting sqref="A5:C7 T5:XFD7">
    <cfRule type="cellIs" dxfId="1503" priority="1515" stopIfTrue="1" operator="equal">
      <formula>#REF!</formula>
    </cfRule>
  </conditionalFormatting>
  <conditionalFormatting sqref="T5:XFD7 A5:D7">
    <cfRule type="cellIs" dxfId="1502" priority="1514" stopIfTrue="1" operator="equal">
      <formula>#REF!</formula>
    </cfRule>
  </conditionalFormatting>
  <conditionalFormatting sqref="B5:B7">
    <cfRule type="cellIs" dxfId="1501" priority="1513" stopIfTrue="1" operator="equal">
      <formula>#REF!</formula>
    </cfRule>
  </conditionalFormatting>
  <conditionalFormatting sqref="A5:D7 T5:XFD7">
    <cfRule type="cellIs" dxfId="1500" priority="1512" stopIfTrue="1" operator="equal">
      <formula>#REF!</formula>
    </cfRule>
  </conditionalFormatting>
  <conditionalFormatting sqref="T5:XFD7">
    <cfRule type="cellIs" dxfId="1499" priority="1509" stopIfTrue="1" operator="equal">
      <formula>#REF!</formula>
    </cfRule>
  </conditionalFormatting>
  <conditionalFormatting sqref="T5:XFD7">
    <cfRule type="cellIs" dxfId="1498" priority="1511" stopIfTrue="1" operator="equal">
      <formula>#REF!</formula>
    </cfRule>
  </conditionalFormatting>
  <conditionalFormatting sqref="T5:XFD7">
    <cfRule type="cellIs" dxfId="1497" priority="1510" stopIfTrue="1" operator="equal">
      <formula>#REF!</formula>
    </cfRule>
  </conditionalFormatting>
  <conditionalFormatting sqref="S5:S7">
    <cfRule type="cellIs" dxfId="1496" priority="1506" operator="between">
      <formula>1</formula>
      <formula>5</formula>
    </cfRule>
    <cfRule type="cellIs" dxfId="1495" priority="1507" operator="equal">
      <formula>0</formula>
    </cfRule>
  </conditionalFormatting>
  <conditionalFormatting sqref="T5:XFD7 A5:D7">
    <cfRule type="cellIs" dxfId="1494" priority="1495" stopIfTrue="1" operator="equal">
      <formula>#REF!</formula>
    </cfRule>
  </conditionalFormatting>
  <conditionalFormatting sqref="S5:S7">
    <cfRule type="cellIs" dxfId="1493" priority="1498" operator="between">
      <formula>1</formula>
      <formula>5</formula>
    </cfRule>
    <cfRule type="cellIs" dxfId="1492" priority="1499" operator="equal">
      <formula>0</formula>
    </cfRule>
  </conditionalFormatting>
  <conditionalFormatting sqref="Q5:Q7">
    <cfRule type="cellIs" dxfId="1491" priority="1497" operator="equal">
      <formula>"2$U$2"</formula>
    </cfRule>
  </conditionalFormatting>
  <conditionalFormatting sqref="S5:S7">
    <cfRule type="cellIs" dxfId="1490" priority="1502" operator="between">
      <formula>1</formula>
      <formula>5</formula>
    </cfRule>
    <cfRule type="cellIs" dxfId="1489" priority="1503" operator="equal">
      <formula>0</formula>
    </cfRule>
  </conditionalFormatting>
  <conditionalFormatting sqref="C5:D7 A5:A7 T5:XFD7">
    <cfRule type="cellIs" dxfId="1488" priority="1501" stopIfTrue="1" operator="equal">
      <formula>#REF!</formula>
    </cfRule>
  </conditionalFormatting>
  <conditionalFormatting sqref="B5:B7">
    <cfRule type="cellIs" dxfId="1487" priority="1500" stopIfTrue="1" operator="equal">
      <formula>#REF!</formula>
    </cfRule>
  </conditionalFormatting>
  <conditionalFormatting sqref="A5:D7 T5:XFD7">
    <cfRule type="cellIs" dxfId="1486" priority="1508" stopIfTrue="1" operator="equal">
      <formula>#REF!</formula>
    </cfRule>
  </conditionalFormatting>
  <conditionalFormatting sqref="T5:XFD7 A5:C7">
    <cfRule type="cellIs" dxfId="1485" priority="1505" stopIfTrue="1" operator="equal">
      <formula>#REF!</formula>
    </cfRule>
  </conditionalFormatting>
  <conditionalFormatting sqref="D5:D7">
    <cfRule type="cellIs" dxfId="1484" priority="1504" stopIfTrue="1" operator="equal">
      <formula>#REF!</formula>
    </cfRule>
  </conditionalFormatting>
  <conditionalFormatting sqref="A5:A7 C5:D7">
    <cfRule type="cellIs" dxfId="1483" priority="1494" stopIfTrue="1" operator="equal">
      <formula>#REF!</formula>
    </cfRule>
  </conditionalFormatting>
  <conditionalFormatting sqref="A5:A7 C5:C7">
    <cfRule type="cellIs" dxfId="1482" priority="1493" stopIfTrue="1" operator="equal">
      <formula>#REF!</formula>
    </cfRule>
  </conditionalFormatting>
  <conditionalFormatting sqref="D5:D7">
    <cfRule type="cellIs" dxfId="1481" priority="1492" stopIfTrue="1" operator="equal">
      <formula>#REF!</formula>
    </cfRule>
  </conditionalFormatting>
  <conditionalFormatting sqref="C5:D7 A5:A7">
    <cfRule type="cellIs" dxfId="1480" priority="1491" stopIfTrue="1" operator="equal">
      <formula>#REF!</formula>
    </cfRule>
  </conditionalFormatting>
  <conditionalFormatting sqref="B5:B7">
    <cfRule type="cellIs" dxfId="1479" priority="1488" stopIfTrue="1" operator="equal">
      <formula>#REF!</formula>
    </cfRule>
  </conditionalFormatting>
  <conditionalFormatting sqref="B5:B7">
    <cfRule type="cellIs" dxfId="1478" priority="1490" stopIfTrue="1" operator="equal">
      <formula>#REF!</formula>
    </cfRule>
  </conditionalFormatting>
  <conditionalFormatting sqref="B5:B7">
    <cfRule type="cellIs" dxfId="1477" priority="1489" stopIfTrue="1" operator="equal">
      <formula>#REF!</formula>
    </cfRule>
  </conditionalFormatting>
  <conditionalFormatting sqref="S5:S7">
    <cfRule type="cellIs" dxfId="1476" priority="1482" operator="between">
      <formula>1</formula>
      <formula>5</formula>
    </cfRule>
    <cfRule type="cellIs" dxfId="1475" priority="1483" operator="equal">
      <formula>0</formula>
    </cfRule>
  </conditionalFormatting>
  <conditionalFormatting sqref="S5:S7">
    <cfRule type="cellIs" dxfId="1474" priority="1484" operator="between">
      <formula>1</formula>
      <formula>5</formula>
    </cfRule>
    <cfRule type="cellIs" dxfId="1473" priority="1485" operator="equal">
      <formula>0</formula>
    </cfRule>
  </conditionalFormatting>
  <conditionalFormatting sqref="R5:R7">
    <cfRule type="cellIs" dxfId="1472" priority="1480" operator="equal">
      <formula>"2$U$2"</formula>
    </cfRule>
  </conditionalFormatting>
  <conditionalFormatting sqref="Q5:Q7">
    <cfRule type="cellIs" dxfId="1471" priority="1481" operator="equal">
      <formula>"2$U$2"</formula>
    </cfRule>
  </conditionalFormatting>
  <conditionalFormatting sqref="Q5:R7">
    <cfRule type="cellIs" dxfId="1470" priority="1479" operator="equal">
      <formula>"2$U$2"</formula>
    </cfRule>
  </conditionalFormatting>
  <conditionalFormatting sqref="S5:S7">
    <cfRule type="cellIs" dxfId="1469" priority="1476" operator="between">
      <formula>1</formula>
      <formula>5</formula>
    </cfRule>
    <cfRule type="cellIs" dxfId="1468" priority="1477" operator="equal">
      <formula>0</formula>
    </cfRule>
  </conditionalFormatting>
  <conditionalFormatting sqref="T5:XFD7 A5:D7">
    <cfRule type="cellIs" dxfId="1467" priority="1478" stopIfTrue="1" operator="equal">
      <formula>#REF!</formula>
    </cfRule>
  </conditionalFormatting>
  <conditionalFormatting sqref="T5:XFD7 A5:C7">
    <cfRule type="cellIs" dxfId="1466" priority="1475" stopIfTrue="1" operator="equal">
      <formula>#REF!</formula>
    </cfRule>
  </conditionalFormatting>
  <conditionalFormatting sqref="A5:D7 T5:XFD7">
    <cfRule type="cellIs" dxfId="1465" priority="1474" stopIfTrue="1" operator="equal">
      <formula>#REF!</formula>
    </cfRule>
  </conditionalFormatting>
  <conditionalFormatting sqref="B5:B7">
    <cfRule type="cellIs" dxfId="1464" priority="1473" stopIfTrue="1" operator="equal">
      <formula>#REF!</formula>
    </cfRule>
  </conditionalFormatting>
  <conditionalFormatting sqref="T5:XFD7 A5:D7">
    <cfRule type="cellIs" dxfId="1463" priority="1472" stopIfTrue="1" operator="equal">
      <formula>#REF!</formula>
    </cfRule>
  </conditionalFormatting>
  <conditionalFormatting sqref="T5:XFD7">
    <cfRule type="cellIs" dxfId="1462" priority="1469" stopIfTrue="1" operator="equal">
      <formula>#REF!</formula>
    </cfRule>
  </conditionalFormatting>
  <conditionalFormatting sqref="T5:XFD7">
    <cfRule type="cellIs" dxfId="1461" priority="1471" stopIfTrue="1" operator="equal">
      <formula>#REF!</formula>
    </cfRule>
  </conditionalFormatting>
  <conditionalFormatting sqref="T5:XFD7">
    <cfRule type="cellIs" dxfId="1460" priority="1470" stopIfTrue="1" operator="equal">
      <formula>#REF!</formula>
    </cfRule>
  </conditionalFormatting>
  <conditionalFormatting sqref="S5:S7">
    <cfRule type="cellIs" dxfId="1459" priority="1466" operator="between">
      <formula>1</formula>
      <formula>5</formula>
    </cfRule>
    <cfRule type="cellIs" dxfId="1458" priority="1467" operator="equal">
      <formula>0</formula>
    </cfRule>
  </conditionalFormatting>
  <conditionalFormatting sqref="A5:D7 T5:XFD7">
    <cfRule type="cellIs" dxfId="1457" priority="1455" stopIfTrue="1" operator="equal">
      <formula>#REF!</formula>
    </cfRule>
  </conditionalFormatting>
  <conditionalFormatting sqref="R5:R7">
    <cfRule type="cellIs" dxfId="1456" priority="1456" operator="equal">
      <formula>"2$U$2"</formula>
    </cfRule>
  </conditionalFormatting>
  <conditionalFormatting sqref="S5:S7">
    <cfRule type="cellIs" dxfId="1455" priority="1458" operator="between">
      <formula>1</formula>
      <formula>5</formula>
    </cfRule>
    <cfRule type="cellIs" dxfId="1454" priority="1459" operator="equal">
      <formula>0</formula>
    </cfRule>
  </conditionalFormatting>
  <conditionalFormatting sqref="Q5:Q7">
    <cfRule type="cellIs" dxfId="1453" priority="1457" operator="equal">
      <formula>"2$U$2"</formula>
    </cfRule>
  </conditionalFormatting>
  <conditionalFormatting sqref="S5:S7">
    <cfRule type="cellIs" dxfId="1452" priority="1462" operator="between">
      <formula>1</formula>
      <formula>5</formula>
    </cfRule>
    <cfRule type="cellIs" dxfId="1451" priority="1463" operator="equal">
      <formula>0</formula>
    </cfRule>
  </conditionalFormatting>
  <conditionalFormatting sqref="T5:XFD7 A5:A7 C5:D7">
    <cfRule type="cellIs" dxfId="1450" priority="1461" stopIfTrue="1" operator="equal">
      <formula>#REF!</formula>
    </cfRule>
  </conditionalFormatting>
  <conditionalFormatting sqref="B5:B7">
    <cfRule type="cellIs" dxfId="1449" priority="1460" stopIfTrue="1" operator="equal">
      <formula>#REF!</formula>
    </cfRule>
  </conditionalFormatting>
  <conditionalFormatting sqref="T5:XFD7 A5:D7">
    <cfRule type="cellIs" dxfId="1448" priority="1468" stopIfTrue="1" operator="equal">
      <formula>#REF!</formula>
    </cfRule>
  </conditionalFormatting>
  <conditionalFormatting sqref="A5:C7 T5:XFD7">
    <cfRule type="cellIs" dxfId="1447" priority="1465" stopIfTrue="1" operator="equal">
      <formula>#REF!</formula>
    </cfRule>
  </conditionalFormatting>
  <conditionalFormatting sqref="D5:D7">
    <cfRule type="cellIs" dxfId="1446" priority="1464" stopIfTrue="1" operator="equal">
      <formula>#REF!</formula>
    </cfRule>
  </conditionalFormatting>
  <conditionalFormatting sqref="C5:D7 A5:A7">
    <cfRule type="cellIs" dxfId="1445" priority="1454" stopIfTrue="1" operator="equal">
      <formula>#REF!</formula>
    </cfRule>
  </conditionalFormatting>
  <conditionalFormatting sqref="C5:C7 A5:A7">
    <cfRule type="cellIs" dxfId="1444" priority="1453" stopIfTrue="1" operator="equal">
      <formula>#REF!</formula>
    </cfRule>
  </conditionalFormatting>
  <conditionalFormatting sqref="D5:D7">
    <cfRule type="cellIs" dxfId="1443" priority="1452" stopIfTrue="1" operator="equal">
      <formula>#REF!</formula>
    </cfRule>
  </conditionalFormatting>
  <conditionalFormatting sqref="A5:A7 C5:D7">
    <cfRule type="cellIs" dxfId="1442" priority="1451" stopIfTrue="1" operator="equal">
      <formula>#REF!</formula>
    </cfRule>
  </conditionalFormatting>
  <conditionalFormatting sqref="B5:B7">
    <cfRule type="cellIs" dxfId="1441" priority="1448" stopIfTrue="1" operator="equal">
      <formula>#REF!</formula>
    </cfRule>
  </conditionalFormatting>
  <conditionalFormatting sqref="B5:B7">
    <cfRule type="cellIs" dxfId="1440" priority="1450" stopIfTrue="1" operator="equal">
      <formula>#REF!</formula>
    </cfRule>
  </conditionalFormatting>
  <conditionalFormatting sqref="B5:B7">
    <cfRule type="cellIs" dxfId="1439" priority="1449" stopIfTrue="1" operator="equal">
      <formula>#REF!</formula>
    </cfRule>
  </conditionalFormatting>
  <conditionalFormatting sqref="S5:S7">
    <cfRule type="cellIs" dxfId="1438" priority="1442" operator="between">
      <formula>1</formula>
      <formula>5</formula>
    </cfRule>
    <cfRule type="cellIs" dxfId="1437" priority="1443" operator="equal">
      <formula>0</formula>
    </cfRule>
  </conditionalFormatting>
  <conditionalFormatting sqref="S5:S7">
    <cfRule type="cellIs" dxfId="1436" priority="1446" operator="between">
      <formula>1</formula>
      <formula>5</formula>
    </cfRule>
    <cfRule type="cellIs" dxfId="1435" priority="1447" operator="equal">
      <formula>0</formula>
    </cfRule>
  </conditionalFormatting>
  <conditionalFormatting sqref="S5:S7">
    <cfRule type="cellIs" dxfId="1434" priority="1444" operator="between">
      <formula>1</formula>
      <formula>5</formula>
    </cfRule>
    <cfRule type="cellIs" dxfId="1433" priority="1445" operator="equal">
      <formula>0</formula>
    </cfRule>
  </conditionalFormatting>
  <conditionalFormatting sqref="R5:R7">
    <cfRule type="cellIs" dxfId="1432" priority="1440" operator="equal">
      <formula>"2$U$2"</formula>
    </cfRule>
  </conditionalFormatting>
  <conditionalFormatting sqref="Q5:Q7">
    <cfRule type="cellIs" dxfId="1431" priority="1441" operator="equal">
      <formula>"2$U$2"</formula>
    </cfRule>
  </conditionalFormatting>
  <conditionalFormatting sqref="R5:R7">
    <cfRule type="cellIs" dxfId="1430" priority="1397" operator="equal">
      <formula>"2$U$2"</formula>
    </cfRule>
  </conditionalFormatting>
  <conditionalFormatting sqref="Q5:Q7">
    <cfRule type="cellIs" dxfId="1429" priority="1398" operator="equal">
      <formula>"2$U$2"</formula>
    </cfRule>
  </conditionalFormatting>
  <conditionalFormatting sqref="S5:S7">
    <cfRule type="cellIs" dxfId="1428" priority="1399" operator="between">
      <formula>1</formula>
      <formula>5</formula>
    </cfRule>
    <cfRule type="cellIs" dxfId="1427" priority="1400" operator="equal">
      <formula>0</formula>
    </cfRule>
  </conditionalFormatting>
  <conditionalFormatting sqref="B5:C7">
    <cfRule type="cellIs" dxfId="1426" priority="1393" stopIfTrue="1" operator="equal">
      <formula>#REF!</formula>
    </cfRule>
  </conditionalFormatting>
  <conditionalFormatting sqref="D5:D7">
    <cfRule type="cellIs" dxfId="1425" priority="1392" stopIfTrue="1" operator="equal">
      <formula>#REF!</formula>
    </cfRule>
  </conditionalFormatting>
  <conditionalFormatting sqref="R5:R7">
    <cfRule type="cellIs" dxfId="1424" priority="1384" operator="equal">
      <formula>"2$U$2"</formula>
    </cfRule>
  </conditionalFormatting>
  <conditionalFormatting sqref="S5:S7">
    <cfRule type="cellIs" dxfId="1423" priority="1438" operator="between">
      <formula>1</formula>
      <formula>5</formula>
    </cfRule>
    <cfRule type="cellIs" dxfId="1422" priority="1439" operator="equal">
      <formula>0</formula>
    </cfRule>
  </conditionalFormatting>
  <conditionalFormatting sqref="D5:D7">
    <cfRule type="cellIs" dxfId="1421" priority="1437" stopIfTrue="1" operator="equal">
      <formula>#REF!</formula>
    </cfRule>
  </conditionalFormatting>
  <conditionalFormatting sqref="B5:B7">
    <cfRule type="cellIs" dxfId="1420" priority="1436" stopIfTrue="1" operator="equal">
      <formula>#REF!</formula>
    </cfRule>
  </conditionalFormatting>
  <conditionalFormatting sqref="A5:A7 C5:D7 T5:XFD7">
    <cfRule type="cellIs" dxfId="1419" priority="1433" stopIfTrue="1" operator="equal">
      <formula>#REF!</formula>
    </cfRule>
  </conditionalFormatting>
  <conditionalFormatting sqref="A5:D7 T5:XFD7">
    <cfRule type="cellIs" dxfId="1418" priority="1435" stopIfTrue="1" operator="equal">
      <formula>#REF!</formula>
    </cfRule>
  </conditionalFormatting>
  <conditionalFormatting sqref="A5:C7 T5:XFD7">
    <cfRule type="cellIs" dxfId="1417" priority="1434" stopIfTrue="1" operator="equal">
      <formula>#REF!</formula>
    </cfRule>
  </conditionalFormatting>
  <conditionalFormatting sqref="S5:S7">
    <cfRule type="cellIs" dxfId="1416" priority="1405" operator="between">
      <formula>1</formula>
      <formula>5</formula>
    </cfRule>
    <cfRule type="cellIs" dxfId="1415" priority="1406" operator="equal">
      <formula>0</formula>
    </cfRule>
  </conditionalFormatting>
  <conditionalFormatting sqref="Q5:Q7">
    <cfRule type="cellIs" dxfId="1414" priority="1409" operator="equal">
      <formula>"2$U$2"</formula>
    </cfRule>
  </conditionalFormatting>
  <conditionalFormatting sqref="C5:D7">
    <cfRule type="cellIs" dxfId="1413" priority="1413" stopIfTrue="1" operator="equal">
      <formula>#REF!</formula>
    </cfRule>
  </conditionalFormatting>
  <conditionalFormatting sqref="B5:B7">
    <cfRule type="cellIs" dxfId="1412" priority="1412" stopIfTrue="1" operator="equal">
      <formula>#REF!</formula>
    </cfRule>
  </conditionalFormatting>
  <conditionalFormatting sqref="S5:S7">
    <cfRule type="cellIs" dxfId="1411" priority="1410" operator="between">
      <formula>1</formula>
      <formula>5</formula>
    </cfRule>
    <cfRule type="cellIs" dxfId="1410" priority="1411" operator="equal">
      <formula>0</formula>
    </cfRule>
  </conditionalFormatting>
  <conditionalFormatting sqref="B5:D7">
    <cfRule type="cellIs" dxfId="1409" priority="1407" stopIfTrue="1" operator="equal">
      <formula>#REF!</formula>
    </cfRule>
  </conditionalFormatting>
  <conditionalFormatting sqref="R5:R7">
    <cfRule type="cellIs" dxfId="1408" priority="1408" operator="equal">
      <formula>"2$U$2"</formula>
    </cfRule>
  </conditionalFormatting>
  <conditionalFormatting sqref="A5:A7 T5:XFD7">
    <cfRule type="cellIs" dxfId="1407" priority="1432" stopIfTrue="1" operator="equal">
      <formula>#REF!</formula>
    </cfRule>
  </conditionalFormatting>
  <conditionalFormatting sqref="T5:XFD7 A5:A7">
    <cfRule type="cellIs" dxfId="1406" priority="1431" stopIfTrue="1" operator="equal">
      <formula>#REF!</formula>
    </cfRule>
  </conditionalFormatting>
  <conditionalFormatting sqref="T5:XFD7 A5:A7">
    <cfRule type="cellIs" dxfId="1405" priority="1430" stopIfTrue="1" operator="equal">
      <formula>#REF!</formula>
    </cfRule>
  </conditionalFormatting>
  <conditionalFormatting sqref="T5:XFD7 A5:A7">
    <cfRule type="cellIs" dxfId="1404" priority="1427" stopIfTrue="1" operator="equal">
      <formula>#REF!</formula>
    </cfRule>
  </conditionalFormatting>
  <conditionalFormatting sqref="T5:XFD7 A5:A7">
    <cfRule type="cellIs" dxfId="1403" priority="1429" stopIfTrue="1" operator="equal">
      <formula>#REF!</formula>
    </cfRule>
  </conditionalFormatting>
  <conditionalFormatting sqref="A5:A7 T5:XFD7">
    <cfRule type="cellIs" dxfId="1402" priority="1428" stopIfTrue="1" operator="equal">
      <formula>#REF!</formula>
    </cfRule>
  </conditionalFormatting>
  <conditionalFormatting sqref="S5:S7">
    <cfRule type="cellIs" dxfId="1401" priority="1423" operator="between">
      <formula>1</formula>
      <formula>5</formula>
    </cfRule>
    <cfRule type="cellIs" dxfId="1400" priority="1424" operator="equal">
      <formula>0</formula>
    </cfRule>
  </conditionalFormatting>
  <conditionalFormatting sqref="Q5:Q7">
    <cfRule type="cellIs" dxfId="1399" priority="1422" operator="equal">
      <formula>"2$U$2"</formula>
    </cfRule>
  </conditionalFormatting>
  <conditionalFormatting sqref="C5:D7">
    <cfRule type="cellIs" dxfId="1398" priority="1426" stopIfTrue="1" operator="equal">
      <formula>#REF!</formula>
    </cfRule>
  </conditionalFormatting>
  <conditionalFormatting sqref="B5:B7">
    <cfRule type="cellIs" dxfId="1397" priority="1425" stopIfTrue="1" operator="equal">
      <formula>#REF!</formula>
    </cfRule>
  </conditionalFormatting>
  <conditionalFormatting sqref="R5:R7">
    <cfRule type="cellIs" dxfId="1396" priority="1421" operator="equal">
      <formula>"2$U$2"</formula>
    </cfRule>
  </conditionalFormatting>
  <conditionalFormatting sqref="S5:S7">
    <cfRule type="cellIs" dxfId="1395" priority="1418" operator="between">
      <formula>1</formula>
      <formula>5</formula>
    </cfRule>
    <cfRule type="cellIs" dxfId="1394" priority="1419" operator="equal">
      <formula>0</formula>
    </cfRule>
  </conditionalFormatting>
  <conditionalFormatting sqref="B5:D7">
    <cfRule type="cellIs" dxfId="1393" priority="1420" stopIfTrue="1" operator="equal">
      <formula>#REF!</formula>
    </cfRule>
  </conditionalFormatting>
  <conditionalFormatting sqref="S5:S7">
    <cfRule type="cellIs" dxfId="1392" priority="1414" operator="between">
      <formula>1</formula>
      <formula>5</formula>
    </cfRule>
    <cfRule type="cellIs" dxfId="1391" priority="1415" operator="equal">
      <formula>0</formula>
    </cfRule>
  </conditionalFormatting>
  <conditionalFormatting sqref="B5:C7">
    <cfRule type="cellIs" dxfId="1390" priority="1417" stopIfTrue="1" operator="equal">
      <formula>#REF!</formula>
    </cfRule>
  </conditionalFormatting>
  <conditionalFormatting sqref="D5:D7">
    <cfRule type="cellIs" dxfId="1389" priority="1416" stopIfTrue="1" operator="equal">
      <formula>#REF!</formula>
    </cfRule>
  </conditionalFormatting>
  <conditionalFormatting sqref="R5:R7">
    <cfRule type="cellIs" dxfId="1388" priority="1403" operator="equal">
      <formula>"2$U$2"</formula>
    </cfRule>
  </conditionalFormatting>
  <conditionalFormatting sqref="S5:S7">
    <cfRule type="cellIs" dxfId="1387" priority="1394" operator="between">
      <formula>1</formula>
      <formula>5</formula>
    </cfRule>
    <cfRule type="cellIs" dxfId="1386" priority="1395" operator="equal">
      <formula>0</formula>
    </cfRule>
  </conditionalFormatting>
  <conditionalFormatting sqref="Q5:Q7">
    <cfRule type="cellIs" dxfId="1385" priority="1404" operator="equal">
      <formula>"2$U$2"</formula>
    </cfRule>
  </conditionalFormatting>
  <conditionalFormatting sqref="S5:S7">
    <cfRule type="cellIs" dxfId="1384" priority="1386" operator="between">
      <formula>1</formula>
      <formula>5</formula>
    </cfRule>
    <cfRule type="cellIs" dxfId="1383" priority="1387" operator="equal">
      <formula>0</formula>
    </cfRule>
  </conditionalFormatting>
  <conditionalFormatting sqref="S5:S7">
    <cfRule type="cellIs" dxfId="1382" priority="1390" operator="between">
      <formula>1</formula>
      <formula>5</formula>
    </cfRule>
    <cfRule type="cellIs" dxfId="1381" priority="1391" operator="equal">
      <formula>0</formula>
    </cfRule>
  </conditionalFormatting>
  <conditionalFormatting sqref="Q5:Q7">
    <cfRule type="cellIs" dxfId="1380" priority="1385" operator="equal">
      <formula>"2$U$2"</formula>
    </cfRule>
  </conditionalFormatting>
  <conditionalFormatting sqref="C5:D7">
    <cfRule type="cellIs" dxfId="1379" priority="1389" stopIfTrue="1" operator="equal">
      <formula>#REF!</formula>
    </cfRule>
  </conditionalFormatting>
  <conditionalFormatting sqref="B5:B7">
    <cfRule type="cellIs" dxfId="1378" priority="1388" stopIfTrue="1" operator="equal">
      <formula>#REF!</formula>
    </cfRule>
  </conditionalFormatting>
  <conditionalFormatting sqref="C5:D7">
    <cfRule type="cellIs" dxfId="1377" priority="1402" stopIfTrue="1" operator="equal">
      <formula>#REF!</formula>
    </cfRule>
  </conditionalFormatting>
  <conditionalFormatting sqref="B5:B7">
    <cfRule type="cellIs" dxfId="1376" priority="1401" stopIfTrue="1" operator="equal">
      <formula>#REF!</formula>
    </cfRule>
  </conditionalFormatting>
  <conditionalFormatting sqref="B5:D7">
    <cfRule type="cellIs" dxfId="1375" priority="1396" stopIfTrue="1" operator="equal">
      <formula>#REF!</formula>
    </cfRule>
  </conditionalFormatting>
  <conditionalFormatting sqref="Q5:R7">
    <cfRule type="cellIs" dxfId="1374" priority="1565" operator="equal">
      <formula>"2$U$2"</formula>
    </cfRule>
  </conditionalFormatting>
  <conditionalFormatting sqref="V5:XFD7 T5:T7 A5:A7 C5:D7">
    <cfRule type="cellIs" dxfId="1373" priority="1564" stopIfTrue="1" operator="equal">
      <formula>#REF!</formula>
    </cfRule>
  </conditionalFormatting>
  <conditionalFormatting sqref="B5:B7">
    <cfRule type="cellIs" dxfId="1372" priority="1563" stopIfTrue="1" operator="equal">
      <formula>#REF!</formula>
    </cfRule>
  </conditionalFormatting>
  <conditionalFormatting sqref="S5:S7">
    <cfRule type="cellIs" dxfId="1371" priority="1561" operator="between">
      <formula>1</formula>
      <formula>5</formula>
    </cfRule>
    <cfRule type="cellIs" dxfId="1370" priority="1562" operator="equal">
      <formula>0</formula>
    </cfRule>
  </conditionalFormatting>
  <conditionalFormatting sqref="Q5:Q7">
    <cfRule type="cellIs" dxfId="1369" priority="1560" operator="equal">
      <formula>"2$U$2"</formula>
    </cfRule>
  </conditionalFormatting>
  <conditionalFormatting sqref="R5:R7">
    <cfRule type="cellIs" dxfId="1368" priority="1559" operator="equal">
      <formula>"2$U$2"</formula>
    </cfRule>
  </conditionalFormatting>
  <conditionalFormatting sqref="T5:XFD7 A5:C7">
    <cfRule type="cellIs" dxfId="1367" priority="1545" stopIfTrue="1" operator="equal">
      <formula>#REF!</formula>
    </cfRule>
  </conditionalFormatting>
  <conditionalFormatting sqref="S5:S7">
    <cfRule type="cellIs" dxfId="1366" priority="1538" operator="between">
      <formula>1</formula>
      <formula>5</formula>
    </cfRule>
    <cfRule type="cellIs" dxfId="1365" priority="1539" operator="equal">
      <formula>0</formula>
    </cfRule>
  </conditionalFormatting>
  <conditionalFormatting sqref="R5:R7">
    <cfRule type="cellIs" dxfId="1364" priority="1536" operator="equal">
      <formula>"2$U$2"</formula>
    </cfRule>
  </conditionalFormatting>
  <conditionalFormatting sqref="Q5:Q7">
    <cfRule type="cellIs" dxfId="1363" priority="1537" operator="equal">
      <formula>"2$U$2"</formula>
    </cfRule>
  </conditionalFormatting>
  <conditionalFormatting sqref="S5:S7">
    <cfRule type="cellIs" dxfId="1362" priority="1524" operator="between">
      <formula>1</formula>
      <formula>5</formula>
    </cfRule>
    <cfRule type="cellIs" dxfId="1361" priority="1525" operator="equal">
      <formula>0</formula>
    </cfRule>
  </conditionalFormatting>
  <conditionalFormatting sqref="S5:S7">
    <cfRule type="cellIs" dxfId="1360" priority="1526" operator="between">
      <formula>1</formula>
      <formula>5</formula>
    </cfRule>
    <cfRule type="cellIs" dxfId="1359" priority="1527" operator="equal">
      <formula>0</formula>
    </cfRule>
  </conditionalFormatting>
  <conditionalFormatting sqref="R5:R7">
    <cfRule type="cellIs" dxfId="1358" priority="1520" operator="equal">
      <formula>"2$U$2"</formula>
    </cfRule>
  </conditionalFormatting>
  <conditionalFormatting sqref="S5:S7">
    <cfRule type="cellIs" dxfId="1357" priority="1522" operator="between">
      <formula>1</formula>
      <formula>5</formula>
    </cfRule>
    <cfRule type="cellIs" dxfId="1356" priority="1523" operator="equal">
      <formula>0</formula>
    </cfRule>
  </conditionalFormatting>
  <conditionalFormatting sqref="S5:S7">
    <cfRule type="cellIs" dxfId="1355" priority="1556" operator="between">
      <formula>1</formula>
      <formula>5</formula>
    </cfRule>
    <cfRule type="cellIs" dxfId="1354" priority="1557" operator="equal">
      <formula>0</formula>
    </cfRule>
  </conditionalFormatting>
  <conditionalFormatting sqref="A5:D7 T5:XFD7">
    <cfRule type="cellIs" dxfId="1353" priority="1558" stopIfTrue="1" operator="equal">
      <formula>#REF!</formula>
    </cfRule>
  </conditionalFormatting>
  <conditionalFormatting sqref="A5:C7 T5:XFD7">
    <cfRule type="cellIs" dxfId="1352" priority="1555" stopIfTrue="1" operator="equal">
      <formula>#REF!</formula>
    </cfRule>
  </conditionalFormatting>
  <conditionalFormatting sqref="T5:XFD7 A5:D7">
    <cfRule type="cellIs" dxfId="1351" priority="1554" stopIfTrue="1" operator="equal">
      <formula>#REF!</formula>
    </cfRule>
  </conditionalFormatting>
  <conditionalFormatting sqref="B5:B7">
    <cfRule type="cellIs" dxfId="1350" priority="1553" stopIfTrue="1" operator="equal">
      <formula>#REF!</formula>
    </cfRule>
  </conditionalFormatting>
  <conditionalFormatting sqref="A5:D7 T5:XFD7">
    <cfRule type="cellIs" dxfId="1349" priority="1552" stopIfTrue="1" operator="equal">
      <formula>#REF!</formula>
    </cfRule>
  </conditionalFormatting>
  <conditionalFormatting sqref="T5:XFD7">
    <cfRule type="cellIs" dxfId="1348" priority="1549" stopIfTrue="1" operator="equal">
      <formula>#REF!</formula>
    </cfRule>
  </conditionalFormatting>
  <conditionalFormatting sqref="T5:XFD7">
    <cfRule type="cellIs" dxfId="1347" priority="1551" stopIfTrue="1" operator="equal">
      <formula>#REF!</formula>
    </cfRule>
  </conditionalFormatting>
  <conditionalFormatting sqref="T5:XFD7">
    <cfRule type="cellIs" dxfId="1346" priority="1550" stopIfTrue="1" operator="equal">
      <formula>#REF!</formula>
    </cfRule>
  </conditionalFormatting>
  <conditionalFormatting sqref="S5:S7">
    <cfRule type="cellIs" dxfId="1345" priority="1546" operator="between">
      <formula>1</formula>
      <formula>5</formula>
    </cfRule>
    <cfRule type="cellIs" dxfId="1344" priority="1547" operator="equal">
      <formula>0</formula>
    </cfRule>
  </conditionalFormatting>
  <conditionalFormatting sqref="T5:XFD7 A5:D7">
    <cfRule type="cellIs" dxfId="1343" priority="1535" stopIfTrue="1" operator="equal">
      <formula>#REF!</formula>
    </cfRule>
  </conditionalFormatting>
  <conditionalFormatting sqref="S5:S7">
    <cfRule type="cellIs" dxfId="1342" priority="1542" operator="between">
      <formula>1</formula>
      <formula>5</formula>
    </cfRule>
    <cfRule type="cellIs" dxfId="1341" priority="1543" operator="equal">
      <formula>0</formula>
    </cfRule>
  </conditionalFormatting>
  <conditionalFormatting sqref="C5:D7 A5:A7 T5:XFD7">
    <cfRule type="cellIs" dxfId="1340" priority="1541" stopIfTrue="1" operator="equal">
      <formula>#REF!</formula>
    </cfRule>
  </conditionalFormatting>
  <conditionalFormatting sqref="B5:B7">
    <cfRule type="cellIs" dxfId="1339" priority="1540" stopIfTrue="1" operator="equal">
      <formula>#REF!</formula>
    </cfRule>
  </conditionalFormatting>
  <conditionalFormatting sqref="A5:D7 T5:XFD7">
    <cfRule type="cellIs" dxfId="1338" priority="1548" stopIfTrue="1" operator="equal">
      <formula>#REF!</formula>
    </cfRule>
  </conditionalFormatting>
  <conditionalFormatting sqref="D5:D7">
    <cfRule type="cellIs" dxfId="1337" priority="1544" stopIfTrue="1" operator="equal">
      <formula>#REF!</formula>
    </cfRule>
  </conditionalFormatting>
  <conditionalFormatting sqref="A5:A7 C5:D7">
    <cfRule type="cellIs" dxfId="1336" priority="1534" stopIfTrue="1" operator="equal">
      <formula>#REF!</formula>
    </cfRule>
  </conditionalFormatting>
  <conditionalFormatting sqref="A5:A7 C5:C7">
    <cfRule type="cellIs" dxfId="1335" priority="1533" stopIfTrue="1" operator="equal">
      <formula>#REF!</formula>
    </cfRule>
  </conditionalFormatting>
  <conditionalFormatting sqref="D5:D7">
    <cfRule type="cellIs" dxfId="1334" priority="1532" stopIfTrue="1" operator="equal">
      <formula>#REF!</formula>
    </cfRule>
  </conditionalFormatting>
  <conditionalFormatting sqref="C5:D7 A5:A7">
    <cfRule type="cellIs" dxfId="1333" priority="1531" stopIfTrue="1" operator="equal">
      <formula>#REF!</formula>
    </cfRule>
  </conditionalFormatting>
  <conditionalFormatting sqref="B5:B7">
    <cfRule type="cellIs" dxfId="1332" priority="1528" stopIfTrue="1" operator="equal">
      <formula>#REF!</formula>
    </cfRule>
  </conditionalFormatting>
  <conditionalFormatting sqref="B5:B7">
    <cfRule type="cellIs" dxfId="1331" priority="1530" stopIfTrue="1" operator="equal">
      <formula>#REF!</formula>
    </cfRule>
  </conditionalFormatting>
  <conditionalFormatting sqref="B5:B7">
    <cfRule type="cellIs" dxfId="1330" priority="1529" stopIfTrue="1" operator="equal">
      <formula>#REF!</formula>
    </cfRule>
  </conditionalFormatting>
  <conditionalFormatting sqref="Q5:Q7">
    <cfRule type="cellIs" dxfId="1329" priority="1521" operator="equal">
      <formula>"2$U$2"</formula>
    </cfRule>
  </conditionalFormatting>
  <conditionalFormatting sqref="C5:D7 A5:A7 T5:T7 V5:XFD7">
    <cfRule type="cellIs" dxfId="1328" priority="1383" stopIfTrue="1" operator="equal">
      <formula>#REF!</formula>
    </cfRule>
  </conditionalFormatting>
  <conditionalFormatting sqref="B5:B7">
    <cfRule type="cellIs" dxfId="1327" priority="1382" stopIfTrue="1" operator="equal">
      <formula>#REF!</formula>
    </cfRule>
  </conditionalFormatting>
  <conditionalFormatting sqref="Q5:Q7">
    <cfRule type="cellIs" dxfId="1326" priority="1372" operator="equal">
      <formula>"2$U$2"</formula>
    </cfRule>
  </conditionalFormatting>
  <conditionalFormatting sqref="D5:D7">
    <cfRule type="cellIs" dxfId="1325" priority="1356" stopIfTrue="1" operator="equal">
      <formula>#REF!</formula>
    </cfRule>
  </conditionalFormatting>
  <conditionalFormatting sqref="B5:B7">
    <cfRule type="cellIs" dxfId="1324" priority="1342" stopIfTrue="1" operator="equal">
      <formula>#REF!</formula>
    </cfRule>
  </conditionalFormatting>
  <conditionalFormatting sqref="B5:B7">
    <cfRule type="cellIs" dxfId="1323" priority="1341" stopIfTrue="1" operator="equal">
      <formula>#REF!</formula>
    </cfRule>
  </conditionalFormatting>
  <conditionalFormatting sqref="B5:B7">
    <cfRule type="cellIs" dxfId="1322" priority="1340" stopIfTrue="1" operator="equal">
      <formula>#REF!</formula>
    </cfRule>
  </conditionalFormatting>
  <conditionalFormatting sqref="R5:R7">
    <cfRule type="cellIs" dxfId="1321" priority="1332" operator="equal">
      <formula>"2$U$2"</formula>
    </cfRule>
  </conditionalFormatting>
  <conditionalFormatting sqref="R5:R7">
    <cfRule type="cellIs" dxfId="1320" priority="1371" operator="equal">
      <formula>"2$U$2"</formula>
    </cfRule>
  </conditionalFormatting>
  <conditionalFormatting sqref="R5:R7">
    <cfRule type="cellIs" dxfId="1319" priority="1348" operator="equal">
      <formula>"2$U$2"</formula>
    </cfRule>
  </conditionalFormatting>
  <conditionalFormatting sqref="S5:S7">
    <cfRule type="cellIs" dxfId="1318" priority="1368" operator="between">
      <formula>1</formula>
      <formula>5</formula>
    </cfRule>
    <cfRule type="cellIs" dxfId="1317" priority="1369" operator="equal">
      <formula>0</formula>
    </cfRule>
  </conditionalFormatting>
  <conditionalFormatting sqref="Q5:Q7">
    <cfRule type="cellIs" dxfId="1316" priority="1333" operator="equal">
      <formula>"2$U$2"</formula>
    </cfRule>
  </conditionalFormatting>
  <conditionalFormatting sqref="S5:S7">
    <cfRule type="cellIs" dxfId="1315" priority="1380" operator="between">
      <formula>1</formula>
      <formula>5</formula>
    </cfRule>
    <cfRule type="cellIs" dxfId="1314" priority="1381" operator="equal">
      <formula>0</formula>
    </cfRule>
  </conditionalFormatting>
  <conditionalFormatting sqref="Q5:Q7">
    <cfRule type="cellIs" dxfId="1313" priority="1379" operator="equal">
      <formula>"2$U$2"</formula>
    </cfRule>
  </conditionalFormatting>
  <conditionalFormatting sqref="R5:R7">
    <cfRule type="cellIs" dxfId="1312" priority="1378" operator="equal">
      <formula>"2$U$2"</formula>
    </cfRule>
  </conditionalFormatting>
  <conditionalFormatting sqref="Q5:R7">
    <cfRule type="cellIs" dxfId="1311" priority="1377" operator="equal">
      <formula>"2$U$2"</formula>
    </cfRule>
  </conditionalFormatting>
  <conditionalFormatting sqref="C5:D7 A5:A7 T5:T7 V5:XFD7">
    <cfRule type="cellIs" dxfId="1310" priority="1376" stopIfTrue="1" operator="equal">
      <formula>#REF!</formula>
    </cfRule>
  </conditionalFormatting>
  <conditionalFormatting sqref="B5:B7">
    <cfRule type="cellIs" dxfId="1309" priority="1375" stopIfTrue="1" operator="equal">
      <formula>#REF!</formula>
    </cfRule>
  </conditionalFormatting>
  <conditionalFormatting sqref="S5:S7">
    <cfRule type="cellIs" dxfId="1308" priority="1373" operator="between">
      <formula>1</formula>
      <formula>5</formula>
    </cfRule>
    <cfRule type="cellIs" dxfId="1307" priority="1374" operator="equal">
      <formula>0</formula>
    </cfRule>
  </conditionalFormatting>
  <conditionalFormatting sqref="T5:XFD7 A5:C7">
    <cfRule type="cellIs" dxfId="1306" priority="1357" stopIfTrue="1" operator="equal">
      <formula>#REF!</formula>
    </cfRule>
  </conditionalFormatting>
  <conditionalFormatting sqref="S5:S7">
    <cfRule type="cellIs" dxfId="1305" priority="1350" operator="between">
      <formula>1</formula>
      <formula>5</formula>
    </cfRule>
    <cfRule type="cellIs" dxfId="1304" priority="1351" operator="equal">
      <formula>0</formula>
    </cfRule>
  </conditionalFormatting>
  <conditionalFormatting sqref="Q5:Q7">
    <cfRule type="cellIs" dxfId="1303" priority="1349" operator="equal">
      <formula>"2$U$2"</formula>
    </cfRule>
  </conditionalFormatting>
  <conditionalFormatting sqref="S5:S7">
    <cfRule type="cellIs" dxfId="1302" priority="1336" operator="between">
      <formula>1</formula>
      <formula>5</formula>
    </cfRule>
    <cfRule type="cellIs" dxfId="1301" priority="1337" operator="equal">
      <formula>0</formula>
    </cfRule>
  </conditionalFormatting>
  <conditionalFormatting sqref="S5:S7">
    <cfRule type="cellIs" dxfId="1300" priority="1338" operator="between">
      <formula>1</formula>
      <formula>5</formula>
    </cfRule>
    <cfRule type="cellIs" dxfId="1299" priority="1339" operator="equal">
      <formula>0</formula>
    </cfRule>
  </conditionalFormatting>
  <conditionalFormatting sqref="S5:S7">
    <cfRule type="cellIs" dxfId="1298" priority="1334" operator="between">
      <formula>1</formula>
      <formula>5</formula>
    </cfRule>
    <cfRule type="cellIs" dxfId="1297" priority="1335" operator="equal">
      <formula>0</formula>
    </cfRule>
  </conditionalFormatting>
  <conditionalFormatting sqref="A5:D7 T5:XFD7">
    <cfRule type="cellIs" dxfId="1296" priority="1370" stopIfTrue="1" operator="equal">
      <formula>#REF!</formula>
    </cfRule>
  </conditionalFormatting>
  <conditionalFormatting sqref="A5:C7 T5:XFD7">
    <cfRule type="cellIs" dxfId="1295" priority="1367" stopIfTrue="1" operator="equal">
      <formula>#REF!</formula>
    </cfRule>
  </conditionalFormatting>
  <conditionalFormatting sqref="T5:XFD7 A5:D7">
    <cfRule type="cellIs" dxfId="1294" priority="1366" stopIfTrue="1" operator="equal">
      <formula>#REF!</formula>
    </cfRule>
  </conditionalFormatting>
  <conditionalFormatting sqref="B5:B7">
    <cfRule type="cellIs" dxfId="1293" priority="1365" stopIfTrue="1" operator="equal">
      <formula>#REF!</formula>
    </cfRule>
  </conditionalFormatting>
  <conditionalFormatting sqref="A5:D7 T5:XFD7">
    <cfRule type="cellIs" dxfId="1292" priority="1364" stopIfTrue="1" operator="equal">
      <formula>#REF!</formula>
    </cfRule>
  </conditionalFormatting>
  <conditionalFormatting sqref="T5:XFD7">
    <cfRule type="cellIs" dxfId="1291" priority="1361" stopIfTrue="1" operator="equal">
      <formula>#REF!</formula>
    </cfRule>
  </conditionalFormatting>
  <conditionalFormatting sqref="T5:XFD7">
    <cfRule type="cellIs" dxfId="1290" priority="1363" stopIfTrue="1" operator="equal">
      <formula>#REF!</formula>
    </cfRule>
  </conditionalFormatting>
  <conditionalFormatting sqref="T5:XFD7">
    <cfRule type="cellIs" dxfId="1289" priority="1362" stopIfTrue="1" operator="equal">
      <formula>#REF!</formula>
    </cfRule>
  </conditionalFormatting>
  <conditionalFormatting sqref="S5:S7">
    <cfRule type="cellIs" dxfId="1288" priority="1358" operator="between">
      <formula>1</formula>
      <formula>5</formula>
    </cfRule>
    <cfRule type="cellIs" dxfId="1287" priority="1359" operator="equal">
      <formula>0</formula>
    </cfRule>
  </conditionalFormatting>
  <conditionalFormatting sqref="T5:XFD7 A5:D7">
    <cfRule type="cellIs" dxfId="1286" priority="1347" stopIfTrue="1" operator="equal">
      <formula>#REF!</formula>
    </cfRule>
  </conditionalFormatting>
  <conditionalFormatting sqref="S5:S7">
    <cfRule type="cellIs" dxfId="1285" priority="1354" operator="between">
      <formula>1</formula>
      <formula>5</formula>
    </cfRule>
    <cfRule type="cellIs" dxfId="1284" priority="1355" operator="equal">
      <formula>0</formula>
    </cfRule>
  </conditionalFormatting>
  <conditionalFormatting sqref="C5:D7 A5:A7 T5:XFD7">
    <cfRule type="cellIs" dxfId="1283" priority="1353" stopIfTrue="1" operator="equal">
      <formula>#REF!</formula>
    </cfRule>
  </conditionalFormatting>
  <conditionalFormatting sqref="B5:B7">
    <cfRule type="cellIs" dxfId="1282" priority="1352" stopIfTrue="1" operator="equal">
      <formula>#REF!</formula>
    </cfRule>
  </conditionalFormatting>
  <conditionalFormatting sqref="A5:D7 T5:XFD7">
    <cfRule type="cellIs" dxfId="1281" priority="1360" stopIfTrue="1" operator="equal">
      <formula>#REF!</formula>
    </cfRule>
  </conditionalFormatting>
  <conditionalFormatting sqref="A5:A7 C5:D7">
    <cfRule type="cellIs" dxfId="1280" priority="1346" stopIfTrue="1" operator="equal">
      <formula>#REF!</formula>
    </cfRule>
  </conditionalFormatting>
  <conditionalFormatting sqref="A5:A7 C5:C7">
    <cfRule type="cellIs" dxfId="1279" priority="1345" stopIfTrue="1" operator="equal">
      <formula>#REF!</formula>
    </cfRule>
  </conditionalFormatting>
  <conditionalFormatting sqref="D5:D7">
    <cfRule type="cellIs" dxfId="1278" priority="1344" stopIfTrue="1" operator="equal">
      <formula>#REF!</formula>
    </cfRule>
  </conditionalFormatting>
  <conditionalFormatting sqref="C5:D7 A5:A7">
    <cfRule type="cellIs" dxfId="1277" priority="1343" stopIfTrue="1" operator="equal">
      <formula>#REF!</formula>
    </cfRule>
  </conditionalFormatting>
  <conditionalFormatting sqref="S6:S7">
    <cfRule type="cellIs" dxfId="1276" priority="1329" operator="between">
      <formula>1</formula>
      <formula>5</formula>
    </cfRule>
    <cfRule type="cellIs" dxfId="1275" priority="1330" operator="equal">
      <formula>0</formula>
    </cfRule>
  </conditionalFormatting>
  <conditionalFormatting sqref="Q6:R7">
    <cfRule type="cellIs" dxfId="1274" priority="1327" operator="equal">
      <formula>"2$U$2"</formula>
    </cfRule>
  </conditionalFormatting>
  <conditionalFormatting sqref="V5:XFD7 T6:T7 A5:A7 C5:D7">
    <cfRule type="cellIs" dxfId="1273" priority="1326" stopIfTrue="1" operator="equal">
      <formula>#REF!</formula>
    </cfRule>
  </conditionalFormatting>
  <conditionalFormatting sqref="B5:B7">
    <cfRule type="cellIs" dxfId="1272" priority="1325" stopIfTrue="1" operator="equal">
      <formula>#REF!</formula>
    </cfRule>
  </conditionalFormatting>
  <conditionalFormatting sqref="S5">
    <cfRule type="cellIs" dxfId="1271" priority="1319" operator="between">
      <formula>1</formula>
      <formula>5</formula>
    </cfRule>
    <cfRule type="cellIs" dxfId="1270" priority="1320" operator="equal">
      <formula>0</formula>
    </cfRule>
  </conditionalFormatting>
  <conditionalFormatting sqref="S5">
    <cfRule type="cellIs" dxfId="1269" priority="1323" operator="between">
      <formula>1</formula>
      <formula>5</formula>
    </cfRule>
    <cfRule type="cellIs" dxfId="1268" priority="1324" operator="equal">
      <formula>0</formula>
    </cfRule>
  </conditionalFormatting>
  <conditionalFormatting sqref="R5">
    <cfRule type="cellIs" dxfId="1267" priority="1318" operator="equal">
      <formula>"2$U$2"</formula>
    </cfRule>
  </conditionalFormatting>
  <conditionalFormatting sqref="S5">
    <cfRule type="cellIs" dxfId="1266" priority="1321" operator="between">
      <formula>1</formula>
      <formula>5</formula>
    </cfRule>
    <cfRule type="cellIs" dxfId="1265" priority="1322" operator="equal">
      <formula>0</formula>
    </cfRule>
  </conditionalFormatting>
  <conditionalFormatting sqref="S38:S43">
    <cfRule type="cellIs" dxfId="1264" priority="1315" operator="between">
      <formula>1</formula>
      <formula>5</formula>
    </cfRule>
    <cfRule type="cellIs" dxfId="1263" priority="1316" operator="equal">
      <formula>0</formula>
    </cfRule>
  </conditionalFormatting>
  <conditionalFormatting sqref="A38:D43 T38:T43 V38:XFD43">
    <cfRule type="cellIs" dxfId="1262" priority="1314" stopIfTrue="1" operator="equal">
      <formula>#REF!</formula>
    </cfRule>
  </conditionalFormatting>
  <conditionalFormatting sqref="Q38:R43">
    <cfRule type="cellIs" dxfId="1261" priority="1313" operator="equal">
      <formula>"2$U$2"</formula>
    </cfRule>
  </conditionalFormatting>
  <conditionalFormatting sqref="C38:D43 A38:A43 V38:XFD43 T38:T43">
    <cfRule type="cellIs" dxfId="1260" priority="1312" stopIfTrue="1" operator="equal">
      <formula>#REF!</formula>
    </cfRule>
  </conditionalFormatting>
  <conditionalFormatting sqref="B38:B43">
    <cfRule type="cellIs" dxfId="1259" priority="1311" stopIfTrue="1" operator="equal">
      <formula>#REF!</formula>
    </cfRule>
  </conditionalFormatting>
  <conditionalFormatting sqref="Q38:R43">
    <cfRule type="cellIs" dxfId="1258" priority="1264" operator="equal">
      <formula>"2$U$2"</formula>
    </cfRule>
  </conditionalFormatting>
  <conditionalFormatting sqref="S38:S43">
    <cfRule type="cellIs" dxfId="1257" priority="1231" operator="between">
      <formula>1</formula>
      <formula>5</formula>
    </cfRule>
    <cfRule type="cellIs" dxfId="1256" priority="1232" operator="equal">
      <formula>0</formula>
    </cfRule>
  </conditionalFormatting>
  <conditionalFormatting sqref="R38:R43">
    <cfRule type="cellIs" dxfId="1255" priority="1241" operator="equal">
      <formula>"2$U$2"</formula>
    </cfRule>
  </conditionalFormatting>
  <conditionalFormatting sqref="S38:S43">
    <cfRule type="cellIs" dxfId="1254" priority="1261" operator="between">
      <formula>1</formula>
      <formula>5</formula>
    </cfRule>
    <cfRule type="cellIs" dxfId="1253" priority="1262" operator="equal">
      <formula>0</formula>
    </cfRule>
  </conditionalFormatting>
  <conditionalFormatting sqref="A38:D43 T38:XFD43">
    <cfRule type="cellIs" dxfId="1252" priority="1263" stopIfTrue="1" operator="equal">
      <formula>#REF!</formula>
    </cfRule>
  </conditionalFormatting>
  <conditionalFormatting sqref="A38:C43 T38:XFD43">
    <cfRule type="cellIs" dxfId="1251" priority="1260" stopIfTrue="1" operator="equal">
      <formula>#REF!</formula>
    </cfRule>
  </conditionalFormatting>
  <conditionalFormatting sqref="T38:XFD43 A38:D43">
    <cfRule type="cellIs" dxfId="1250" priority="1259" stopIfTrue="1" operator="equal">
      <formula>#REF!</formula>
    </cfRule>
  </conditionalFormatting>
  <conditionalFormatting sqref="B38:B43">
    <cfRule type="cellIs" dxfId="1249" priority="1258" stopIfTrue="1" operator="equal">
      <formula>#REF!</formula>
    </cfRule>
  </conditionalFormatting>
  <conditionalFormatting sqref="A38:D43 T38:XFD43">
    <cfRule type="cellIs" dxfId="1248" priority="1257" stopIfTrue="1" operator="equal">
      <formula>#REF!</formula>
    </cfRule>
  </conditionalFormatting>
  <conditionalFormatting sqref="T38:XFD43">
    <cfRule type="cellIs" dxfId="1247" priority="1254" stopIfTrue="1" operator="equal">
      <formula>#REF!</formula>
    </cfRule>
  </conditionalFormatting>
  <conditionalFormatting sqref="T38:XFD43">
    <cfRule type="cellIs" dxfId="1246" priority="1256" stopIfTrue="1" operator="equal">
      <formula>#REF!</formula>
    </cfRule>
  </conditionalFormatting>
  <conditionalFormatting sqref="T38:XFD43">
    <cfRule type="cellIs" dxfId="1245" priority="1255" stopIfTrue="1" operator="equal">
      <formula>#REF!</formula>
    </cfRule>
  </conditionalFormatting>
  <conditionalFormatting sqref="S38:S43">
    <cfRule type="cellIs" dxfId="1244" priority="1251" operator="between">
      <formula>1</formula>
      <formula>5</formula>
    </cfRule>
    <cfRule type="cellIs" dxfId="1243" priority="1252" operator="equal">
      <formula>0</formula>
    </cfRule>
  </conditionalFormatting>
  <conditionalFormatting sqref="T38:XFD43 A38:D43">
    <cfRule type="cellIs" dxfId="1242" priority="1240" stopIfTrue="1" operator="equal">
      <formula>#REF!</formula>
    </cfRule>
  </conditionalFormatting>
  <conditionalFormatting sqref="S38:S43">
    <cfRule type="cellIs" dxfId="1241" priority="1243" operator="between">
      <formula>1</formula>
      <formula>5</formula>
    </cfRule>
    <cfRule type="cellIs" dxfId="1240" priority="1244" operator="equal">
      <formula>0</formula>
    </cfRule>
  </conditionalFormatting>
  <conditionalFormatting sqref="Q38:Q43">
    <cfRule type="cellIs" dxfId="1239" priority="1242" operator="equal">
      <formula>"2$U$2"</formula>
    </cfRule>
  </conditionalFormatting>
  <conditionalFormatting sqref="S38:S43">
    <cfRule type="cellIs" dxfId="1238" priority="1247" operator="between">
      <formula>1</formula>
      <formula>5</formula>
    </cfRule>
    <cfRule type="cellIs" dxfId="1237" priority="1248" operator="equal">
      <formula>0</formula>
    </cfRule>
  </conditionalFormatting>
  <conditionalFormatting sqref="C38:D43 A38:A43 T38:XFD43">
    <cfRule type="cellIs" dxfId="1236" priority="1246" stopIfTrue="1" operator="equal">
      <formula>#REF!</formula>
    </cfRule>
  </conditionalFormatting>
  <conditionalFormatting sqref="B38:B43">
    <cfRule type="cellIs" dxfId="1235" priority="1245" stopIfTrue="1" operator="equal">
      <formula>#REF!</formula>
    </cfRule>
  </conditionalFormatting>
  <conditionalFormatting sqref="A38:D43 T38:XFD43">
    <cfRule type="cellIs" dxfId="1234" priority="1253" stopIfTrue="1" operator="equal">
      <formula>#REF!</formula>
    </cfRule>
  </conditionalFormatting>
  <conditionalFormatting sqref="T38:XFD43 A38:C43">
    <cfRule type="cellIs" dxfId="1233" priority="1250" stopIfTrue="1" operator="equal">
      <formula>#REF!</formula>
    </cfRule>
  </conditionalFormatting>
  <conditionalFormatting sqref="D38:D43">
    <cfRule type="cellIs" dxfId="1232" priority="1249" stopIfTrue="1" operator="equal">
      <formula>#REF!</formula>
    </cfRule>
  </conditionalFormatting>
  <conditionalFormatting sqref="A38:A43 C38:D43">
    <cfRule type="cellIs" dxfId="1231" priority="1239" stopIfTrue="1" operator="equal">
      <formula>#REF!</formula>
    </cfRule>
  </conditionalFormatting>
  <conditionalFormatting sqref="A38:A43 C38:C43">
    <cfRule type="cellIs" dxfId="1230" priority="1238" stopIfTrue="1" operator="equal">
      <formula>#REF!</formula>
    </cfRule>
  </conditionalFormatting>
  <conditionalFormatting sqref="D38:D43">
    <cfRule type="cellIs" dxfId="1229" priority="1237" stopIfTrue="1" operator="equal">
      <formula>#REF!</formula>
    </cfRule>
  </conditionalFormatting>
  <conditionalFormatting sqref="C38:D43 A38:A43">
    <cfRule type="cellIs" dxfId="1228" priority="1236" stopIfTrue="1" operator="equal">
      <formula>#REF!</formula>
    </cfRule>
  </conditionalFormatting>
  <conditionalFormatting sqref="B38:B43">
    <cfRule type="cellIs" dxfId="1227" priority="1233" stopIfTrue="1" operator="equal">
      <formula>#REF!</formula>
    </cfRule>
  </conditionalFormatting>
  <conditionalFormatting sqref="B38:B43">
    <cfRule type="cellIs" dxfId="1226" priority="1235" stopIfTrue="1" operator="equal">
      <formula>#REF!</formula>
    </cfRule>
  </conditionalFormatting>
  <conditionalFormatting sqref="B38:B43">
    <cfRule type="cellIs" dxfId="1225" priority="1234" stopIfTrue="1" operator="equal">
      <formula>#REF!</formula>
    </cfRule>
  </conditionalFormatting>
  <conditionalFormatting sqref="S38:S43">
    <cfRule type="cellIs" dxfId="1224" priority="1227" operator="between">
      <formula>1</formula>
      <formula>5</formula>
    </cfRule>
    <cfRule type="cellIs" dxfId="1223" priority="1228" operator="equal">
      <formula>0</formula>
    </cfRule>
  </conditionalFormatting>
  <conditionalFormatting sqref="S38:S43">
    <cfRule type="cellIs" dxfId="1222" priority="1229" operator="between">
      <formula>1</formula>
      <formula>5</formula>
    </cfRule>
    <cfRule type="cellIs" dxfId="1221" priority="1230" operator="equal">
      <formula>0</formula>
    </cfRule>
  </conditionalFormatting>
  <conditionalFormatting sqref="R38:R43">
    <cfRule type="cellIs" dxfId="1220" priority="1225" operator="equal">
      <formula>"2$U$2"</formula>
    </cfRule>
  </conditionalFormatting>
  <conditionalFormatting sqref="Q38:Q43">
    <cfRule type="cellIs" dxfId="1219" priority="1226" operator="equal">
      <formula>"2$U$2"</formula>
    </cfRule>
  </conditionalFormatting>
  <conditionalFormatting sqref="Q38:R43">
    <cfRule type="cellIs" dxfId="1218" priority="1224" operator="equal">
      <formula>"2$U$2"</formula>
    </cfRule>
  </conditionalFormatting>
  <conditionalFormatting sqref="S38:S43">
    <cfRule type="cellIs" dxfId="1217" priority="1221" operator="between">
      <formula>1</formula>
      <formula>5</formula>
    </cfRule>
    <cfRule type="cellIs" dxfId="1216" priority="1222" operator="equal">
      <formula>0</formula>
    </cfRule>
  </conditionalFormatting>
  <conditionalFormatting sqref="T38:XFD43 A38:D43">
    <cfRule type="cellIs" dxfId="1215" priority="1223" stopIfTrue="1" operator="equal">
      <formula>#REF!</formula>
    </cfRule>
  </conditionalFormatting>
  <conditionalFormatting sqref="T38:XFD43 A38:C43">
    <cfRule type="cellIs" dxfId="1214" priority="1220" stopIfTrue="1" operator="equal">
      <formula>#REF!</formula>
    </cfRule>
  </conditionalFormatting>
  <conditionalFormatting sqref="A38:D43 T38:XFD43">
    <cfRule type="cellIs" dxfId="1213" priority="1219" stopIfTrue="1" operator="equal">
      <formula>#REF!</formula>
    </cfRule>
  </conditionalFormatting>
  <conditionalFormatting sqref="B38:B43">
    <cfRule type="cellIs" dxfId="1212" priority="1218" stopIfTrue="1" operator="equal">
      <formula>#REF!</formula>
    </cfRule>
  </conditionalFormatting>
  <conditionalFormatting sqref="T38:XFD43 A38:D43">
    <cfRule type="cellIs" dxfId="1211" priority="1217" stopIfTrue="1" operator="equal">
      <formula>#REF!</formula>
    </cfRule>
  </conditionalFormatting>
  <conditionalFormatting sqref="T38:XFD43">
    <cfRule type="cellIs" dxfId="1210" priority="1214" stopIfTrue="1" operator="equal">
      <formula>#REF!</formula>
    </cfRule>
  </conditionalFormatting>
  <conditionalFormatting sqref="T38:XFD43">
    <cfRule type="cellIs" dxfId="1209" priority="1216" stopIfTrue="1" operator="equal">
      <formula>#REF!</formula>
    </cfRule>
  </conditionalFormatting>
  <conditionalFormatting sqref="T38:XFD43">
    <cfRule type="cellIs" dxfId="1208" priority="1215" stopIfTrue="1" operator="equal">
      <formula>#REF!</formula>
    </cfRule>
  </conditionalFormatting>
  <conditionalFormatting sqref="S38:S43">
    <cfRule type="cellIs" dxfId="1207" priority="1211" operator="between">
      <formula>1</formula>
      <formula>5</formula>
    </cfRule>
    <cfRule type="cellIs" dxfId="1206" priority="1212" operator="equal">
      <formula>0</formula>
    </cfRule>
  </conditionalFormatting>
  <conditionalFormatting sqref="A38:D43 T38:XFD43">
    <cfRule type="cellIs" dxfId="1205" priority="1200" stopIfTrue="1" operator="equal">
      <formula>#REF!</formula>
    </cfRule>
  </conditionalFormatting>
  <conditionalFormatting sqref="R38:R43">
    <cfRule type="cellIs" dxfId="1204" priority="1201" operator="equal">
      <formula>"2$U$2"</formula>
    </cfRule>
  </conditionalFormatting>
  <conditionalFormatting sqref="S38:S43">
    <cfRule type="cellIs" dxfId="1203" priority="1203" operator="between">
      <formula>1</formula>
      <formula>5</formula>
    </cfRule>
    <cfRule type="cellIs" dxfId="1202" priority="1204" operator="equal">
      <formula>0</formula>
    </cfRule>
  </conditionalFormatting>
  <conditionalFormatting sqref="Q38:Q43">
    <cfRule type="cellIs" dxfId="1201" priority="1202" operator="equal">
      <formula>"2$U$2"</formula>
    </cfRule>
  </conditionalFormatting>
  <conditionalFormatting sqref="S38:S43">
    <cfRule type="cellIs" dxfId="1200" priority="1207" operator="between">
      <formula>1</formula>
      <formula>5</formula>
    </cfRule>
    <cfRule type="cellIs" dxfId="1199" priority="1208" operator="equal">
      <formula>0</formula>
    </cfRule>
  </conditionalFormatting>
  <conditionalFormatting sqref="T38:XFD43 A38:A43 C38:D43">
    <cfRule type="cellIs" dxfId="1198" priority="1206" stopIfTrue="1" operator="equal">
      <formula>#REF!</formula>
    </cfRule>
  </conditionalFormatting>
  <conditionalFormatting sqref="B38:B43">
    <cfRule type="cellIs" dxfId="1197" priority="1205" stopIfTrue="1" operator="equal">
      <formula>#REF!</formula>
    </cfRule>
  </conditionalFormatting>
  <conditionalFormatting sqref="T38:XFD43 A38:D43">
    <cfRule type="cellIs" dxfId="1196" priority="1213" stopIfTrue="1" operator="equal">
      <formula>#REF!</formula>
    </cfRule>
  </conditionalFormatting>
  <conditionalFormatting sqref="A38:C43 T38:XFD43">
    <cfRule type="cellIs" dxfId="1195" priority="1210" stopIfTrue="1" operator="equal">
      <formula>#REF!</formula>
    </cfRule>
  </conditionalFormatting>
  <conditionalFormatting sqref="D38:D43">
    <cfRule type="cellIs" dxfId="1194" priority="1209" stopIfTrue="1" operator="equal">
      <formula>#REF!</formula>
    </cfRule>
  </conditionalFormatting>
  <conditionalFormatting sqref="C38:D43 A38:A43">
    <cfRule type="cellIs" dxfId="1193" priority="1199" stopIfTrue="1" operator="equal">
      <formula>#REF!</formula>
    </cfRule>
  </conditionalFormatting>
  <conditionalFormatting sqref="C38:C43 A38:A43">
    <cfRule type="cellIs" dxfId="1192" priority="1198" stopIfTrue="1" operator="equal">
      <formula>#REF!</formula>
    </cfRule>
  </conditionalFormatting>
  <conditionalFormatting sqref="D38:D43">
    <cfRule type="cellIs" dxfId="1191" priority="1197" stopIfTrue="1" operator="equal">
      <formula>#REF!</formula>
    </cfRule>
  </conditionalFormatting>
  <conditionalFormatting sqref="A38:A43 C38:D43">
    <cfRule type="cellIs" dxfId="1190" priority="1196" stopIfTrue="1" operator="equal">
      <formula>#REF!</formula>
    </cfRule>
  </conditionalFormatting>
  <conditionalFormatting sqref="B38:B43">
    <cfRule type="cellIs" dxfId="1189" priority="1193" stopIfTrue="1" operator="equal">
      <formula>#REF!</formula>
    </cfRule>
  </conditionalFormatting>
  <conditionalFormatting sqref="B38:B43">
    <cfRule type="cellIs" dxfId="1188" priority="1195" stopIfTrue="1" operator="equal">
      <formula>#REF!</formula>
    </cfRule>
  </conditionalFormatting>
  <conditionalFormatting sqref="B38:B43">
    <cfRule type="cellIs" dxfId="1187" priority="1194" stopIfTrue="1" operator="equal">
      <formula>#REF!</formula>
    </cfRule>
  </conditionalFormatting>
  <conditionalFormatting sqref="S38:S43">
    <cfRule type="cellIs" dxfId="1186" priority="1187" operator="between">
      <formula>1</formula>
      <formula>5</formula>
    </cfRule>
    <cfRule type="cellIs" dxfId="1185" priority="1188" operator="equal">
      <formula>0</formula>
    </cfRule>
  </conditionalFormatting>
  <conditionalFormatting sqref="S38:S43">
    <cfRule type="cellIs" dxfId="1184" priority="1191" operator="between">
      <formula>1</formula>
      <formula>5</formula>
    </cfRule>
    <cfRule type="cellIs" dxfId="1183" priority="1192" operator="equal">
      <formula>0</formula>
    </cfRule>
  </conditionalFormatting>
  <conditionalFormatting sqref="S38:S43">
    <cfRule type="cellIs" dxfId="1182" priority="1189" operator="between">
      <formula>1</formula>
      <formula>5</formula>
    </cfRule>
    <cfRule type="cellIs" dxfId="1181" priority="1190" operator="equal">
      <formula>0</formula>
    </cfRule>
  </conditionalFormatting>
  <conditionalFormatting sqref="R38:R43">
    <cfRule type="cellIs" dxfId="1180" priority="1185" operator="equal">
      <formula>"2$U$2"</formula>
    </cfRule>
  </conditionalFormatting>
  <conditionalFormatting sqref="Q38:Q43">
    <cfRule type="cellIs" dxfId="1179" priority="1186" operator="equal">
      <formula>"2$U$2"</formula>
    </cfRule>
  </conditionalFormatting>
  <conditionalFormatting sqref="R39:R43">
    <cfRule type="cellIs" dxfId="1178" priority="1142" operator="equal">
      <formula>"2$U$2"</formula>
    </cfRule>
  </conditionalFormatting>
  <conditionalFormatting sqref="Q38:Q43">
    <cfRule type="cellIs" dxfId="1177" priority="1143" operator="equal">
      <formula>"2$U$2"</formula>
    </cfRule>
  </conditionalFormatting>
  <conditionalFormatting sqref="R38">
    <cfRule type="cellIs" dxfId="1176" priority="1128" operator="equal">
      <formula>"2$U$2"</formula>
    </cfRule>
  </conditionalFormatting>
  <conditionalFormatting sqref="S38:S43">
    <cfRule type="cellIs" dxfId="1175" priority="1144" operator="between">
      <formula>1</formula>
      <formula>5</formula>
    </cfRule>
    <cfRule type="cellIs" dxfId="1174" priority="1145" operator="equal">
      <formula>0</formula>
    </cfRule>
  </conditionalFormatting>
  <conditionalFormatting sqref="B38:C43">
    <cfRule type="cellIs" dxfId="1173" priority="1138" stopIfTrue="1" operator="equal">
      <formula>#REF!</formula>
    </cfRule>
  </conditionalFormatting>
  <conditionalFormatting sqref="D38:D43">
    <cfRule type="cellIs" dxfId="1172" priority="1137" stopIfTrue="1" operator="equal">
      <formula>#REF!</formula>
    </cfRule>
  </conditionalFormatting>
  <conditionalFormatting sqref="R39:R43">
    <cfRule type="cellIs" dxfId="1171" priority="1129" operator="equal">
      <formula>"2$U$2"</formula>
    </cfRule>
  </conditionalFormatting>
  <conditionalFormatting sqref="S38:S43">
    <cfRule type="cellIs" dxfId="1170" priority="1183" operator="between">
      <formula>1</formula>
      <formula>5</formula>
    </cfRule>
    <cfRule type="cellIs" dxfId="1169" priority="1184" operator="equal">
      <formula>0</formula>
    </cfRule>
  </conditionalFormatting>
  <conditionalFormatting sqref="D38:D43">
    <cfRule type="cellIs" dxfId="1168" priority="1182" stopIfTrue="1" operator="equal">
      <formula>#REF!</formula>
    </cfRule>
  </conditionalFormatting>
  <conditionalFormatting sqref="B38:B43">
    <cfRule type="cellIs" dxfId="1167" priority="1181" stopIfTrue="1" operator="equal">
      <formula>#REF!</formula>
    </cfRule>
  </conditionalFormatting>
  <conditionalFormatting sqref="A38:A43 C38:D43 T38:XFD43">
    <cfRule type="cellIs" dxfId="1166" priority="1178" stopIfTrue="1" operator="equal">
      <formula>#REF!</formula>
    </cfRule>
  </conditionalFormatting>
  <conditionalFormatting sqref="A38:D43 T38:XFD43">
    <cfRule type="cellIs" dxfId="1165" priority="1180" stopIfTrue="1" operator="equal">
      <formula>#REF!</formula>
    </cfRule>
  </conditionalFormatting>
  <conditionalFormatting sqref="A38:C43 T38:XFD43">
    <cfRule type="cellIs" dxfId="1164" priority="1179" stopIfTrue="1" operator="equal">
      <formula>#REF!</formula>
    </cfRule>
  </conditionalFormatting>
  <conditionalFormatting sqref="S38:S43">
    <cfRule type="cellIs" dxfId="1163" priority="1150" operator="between">
      <formula>1</formula>
      <formula>5</formula>
    </cfRule>
    <cfRule type="cellIs" dxfId="1162" priority="1151" operator="equal">
      <formula>0</formula>
    </cfRule>
  </conditionalFormatting>
  <conditionalFormatting sqref="Q38:Q43">
    <cfRule type="cellIs" dxfId="1161" priority="1154" operator="equal">
      <formula>"2$U$2"</formula>
    </cfRule>
  </conditionalFormatting>
  <conditionalFormatting sqref="C38:D43">
    <cfRule type="cellIs" dxfId="1160" priority="1158" stopIfTrue="1" operator="equal">
      <formula>#REF!</formula>
    </cfRule>
  </conditionalFormatting>
  <conditionalFormatting sqref="B38:B43">
    <cfRule type="cellIs" dxfId="1159" priority="1157" stopIfTrue="1" operator="equal">
      <formula>#REF!</formula>
    </cfRule>
  </conditionalFormatting>
  <conditionalFormatting sqref="S38:S43">
    <cfRule type="cellIs" dxfId="1158" priority="1155" operator="between">
      <formula>1</formula>
      <formula>5</formula>
    </cfRule>
    <cfRule type="cellIs" dxfId="1157" priority="1156" operator="equal">
      <formula>0</formula>
    </cfRule>
  </conditionalFormatting>
  <conditionalFormatting sqref="B38:D43">
    <cfRule type="cellIs" dxfId="1156" priority="1152" stopIfTrue="1" operator="equal">
      <formula>#REF!</formula>
    </cfRule>
  </conditionalFormatting>
  <conditionalFormatting sqref="R39:R43">
    <cfRule type="cellIs" dxfId="1155" priority="1153" operator="equal">
      <formula>"2$U$2"</formula>
    </cfRule>
  </conditionalFormatting>
  <conditionalFormatting sqref="A38:A43 T38:XFD43">
    <cfRule type="cellIs" dxfId="1154" priority="1177" stopIfTrue="1" operator="equal">
      <formula>#REF!</formula>
    </cfRule>
  </conditionalFormatting>
  <conditionalFormatting sqref="T38:XFD43 A38:A43">
    <cfRule type="cellIs" dxfId="1153" priority="1176" stopIfTrue="1" operator="equal">
      <formula>#REF!</formula>
    </cfRule>
  </conditionalFormatting>
  <conditionalFormatting sqref="T38:XFD43 A38:A43">
    <cfRule type="cellIs" dxfId="1152" priority="1175" stopIfTrue="1" operator="equal">
      <formula>#REF!</formula>
    </cfRule>
  </conditionalFormatting>
  <conditionalFormatting sqref="T38:XFD43 A38:A43">
    <cfRule type="cellIs" dxfId="1151" priority="1172" stopIfTrue="1" operator="equal">
      <formula>#REF!</formula>
    </cfRule>
  </conditionalFormatting>
  <conditionalFormatting sqref="T38:XFD43 A38:A43">
    <cfRule type="cellIs" dxfId="1150" priority="1174" stopIfTrue="1" operator="equal">
      <formula>#REF!</formula>
    </cfRule>
  </conditionalFormatting>
  <conditionalFormatting sqref="A38:A43 T38:XFD43">
    <cfRule type="cellIs" dxfId="1149" priority="1173" stopIfTrue="1" operator="equal">
      <formula>#REF!</formula>
    </cfRule>
  </conditionalFormatting>
  <conditionalFormatting sqref="S38:S43">
    <cfRule type="cellIs" dxfId="1148" priority="1168" operator="between">
      <formula>1</formula>
      <formula>5</formula>
    </cfRule>
    <cfRule type="cellIs" dxfId="1147" priority="1169" operator="equal">
      <formula>0</formula>
    </cfRule>
  </conditionalFormatting>
  <conditionalFormatting sqref="Q38:Q43">
    <cfRule type="cellIs" dxfId="1146" priority="1167" operator="equal">
      <formula>"2$U$2"</formula>
    </cfRule>
  </conditionalFormatting>
  <conditionalFormatting sqref="C38:D43">
    <cfRule type="cellIs" dxfId="1145" priority="1171" stopIfTrue="1" operator="equal">
      <formula>#REF!</formula>
    </cfRule>
  </conditionalFormatting>
  <conditionalFormatting sqref="B38:B43">
    <cfRule type="cellIs" dxfId="1144" priority="1170" stopIfTrue="1" operator="equal">
      <formula>#REF!</formula>
    </cfRule>
  </conditionalFormatting>
  <conditionalFormatting sqref="R39:R43">
    <cfRule type="cellIs" dxfId="1143" priority="1166" operator="equal">
      <formula>"2$U$2"</formula>
    </cfRule>
  </conditionalFormatting>
  <conditionalFormatting sqref="S38:S43">
    <cfRule type="cellIs" dxfId="1142" priority="1163" operator="between">
      <formula>1</formula>
      <formula>5</formula>
    </cfRule>
    <cfRule type="cellIs" dxfId="1141" priority="1164" operator="equal">
      <formula>0</formula>
    </cfRule>
  </conditionalFormatting>
  <conditionalFormatting sqref="B38:D43">
    <cfRule type="cellIs" dxfId="1140" priority="1165" stopIfTrue="1" operator="equal">
      <formula>#REF!</formula>
    </cfRule>
  </conditionalFormatting>
  <conditionalFormatting sqref="S38:S43">
    <cfRule type="cellIs" dxfId="1139" priority="1159" operator="between">
      <formula>1</formula>
      <formula>5</formula>
    </cfRule>
    <cfRule type="cellIs" dxfId="1138" priority="1160" operator="equal">
      <formula>0</formula>
    </cfRule>
  </conditionalFormatting>
  <conditionalFormatting sqref="B38:C43">
    <cfRule type="cellIs" dxfId="1137" priority="1162" stopIfTrue="1" operator="equal">
      <formula>#REF!</formula>
    </cfRule>
  </conditionalFormatting>
  <conditionalFormatting sqref="D38:D43">
    <cfRule type="cellIs" dxfId="1136" priority="1161" stopIfTrue="1" operator="equal">
      <formula>#REF!</formula>
    </cfRule>
  </conditionalFormatting>
  <conditionalFormatting sqref="R39:R43">
    <cfRule type="cellIs" dxfId="1135" priority="1148" operator="equal">
      <formula>"2$U$2"</formula>
    </cfRule>
  </conditionalFormatting>
  <conditionalFormatting sqref="S38:S43">
    <cfRule type="cellIs" dxfId="1134" priority="1139" operator="between">
      <formula>1</formula>
      <formula>5</formula>
    </cfRule>
    <cfRule type="cellIs" dxfId="1133" priority="1140" operator="equal">
      <formula>0</formula>
    </cfRule>
  </conditionalFormatting>
  <conditionalFormatting sqref="Q38:Q43">
    <cfRule type="cellIs" dxfId="1132" priority="1149" operator="equal">
      <formula>"2$U$2"</formula>
    </cfRule>
  </conditionalFormatting>
  <conditionalFormatting sqref="S38:S43">
    <cfRule type="cellIs" dxfId="1131" priority="1131" operator="between">
      <formula>1</formula>
      <formula>5</formula>
    </cfRule>
    <cfRule type="cellIs" dxfId="1130" priority="1132" operator="equal">
      <formula>0</formula>
    </cfRule>
  </conditionalFormatting>
  <conditionalFormatting sqref="S38:S43">
    <cfRule type="cellIs" dxfId="1129" priority="1135" operator="between">
      <formula>1</formula>
      <formula>5</formula>
    </cfRule>
    <cfRule type="cellIs" dxfId="1128" priority="1136" operator="equal">
      <formula>0</formula>
    </cfRule>
  </conditionalFormatting>
  <conditionalFormatting sqref="Q39:Q43">
    <cfRule type="cellIs" dxfId="1127" priority="1130" operator="equal">
      <formula>"2$U$2"</formula>
    </cfRule>
  </conditionalFormatting>
  <conditionalFormatting sqref="C38:D43">
    <cfRule type="cellIs" dxfId="1126" priority="1134" stopIfTrue="1" operator="equal">
      <formula>#REF!</formula>
    </cfRule>
  </conditionalFormatting>
  <conditionalFormatting sqref="B38:B43">
    <cfRule type="cellIs" dxfId="1125" priority="1133" stopIfTrue="1" operator="equal">
      <formula>#REF!</formula>
    </cfRule>
  </conditionalFormatting>
  <conditionalFormatting sqref="C38:D43">
    <cfRule type="cellIs" dxfId="1124" priority="1147" stopIfTrue="1" operator="equal">
      <formula>#REF!</formula>
    </cfRule>
  </conditionalFormatting>
  <conditionalFormatting sqref="B38:B43">
    <cfRule type="cellIs" dxfId="1123" priority="1146" stopIfTrue="1" operator="equal">
      <formula>#REF!</formula>
    </cfRule>
  </conditionalFormatting>
  <conditionalFormatting sqref="B38:D43">
    <cfRule type="cellIs" dxfId="1122" priority="1141" stopIfTrue="1" operator="equal">
      <formula>#REF!</formula>
    </cfRule>
  </conditionalFormatting>
  <conditionalFormatting sqref="Q38:R43">
    <cfRule type="cellIs" dxfId="1121" priority="1310" operator="equal">
      <formula>"2$U$2"</formula>
    </cfRule>
  </conditionalFormatting>
  <conditionalFormatting sqref="V38:XFD43 T38:T43 A38:A43 C38:D43">
    <cfRule type="cellIs" dxfId="1120" priority="1309" stopIfTrue="1" operator="equal">
      <formula>#REF!</formula>
    </cfRule>
  </conditionalFormatting>
  <conditionalFormatting sqref="B38:B43">
    <cfRule type="cellIs" dxfId="1119" priority="1308" stopIfTrue="1" operator="equal">
      <formula>#REF!</formula>
    </cfRule>
  </conditionalFormatting>
  <conditionalFormatting sqref="S38:S43">
    <cfRule type="cellIs" dxfId="1118" priority="1306" operator="between">
      <formula>1</formula>
      <formula>5</formula>
    </cfRule>
    <cfRule type="cellIs" dxfId="1117" priority="1307" operator="equal">
      <formula>0</formula>
    </cfRule>
  </conditionalFormatting>
  <conditionalFormatting sqref="Q38:Q43">
    <cfRule type="cellIs" dxfId="1116" priority="1305" operator="equal">
      <formula>"2$U$2"</formula>
    </cfRule>
  </conditionalFormatting>
  <conditionalFormatting sqref="R38:R43">
    <cfRule type="cellIs" dxfId="1115" priority="1304" operator="equal">
      <formula>"2$U$2"</formula>
    </cfRule>
  </conditionalFormatting>
  <conditionalFormatting sqref="T38:XFD43 A38:C43">
    <cfRule type="cellIs" dxfId="1114" priority="1290" stopIfTrue="1" operator="equal">
      <formula>#REF!</formula>
    </cfRule>
  </conditionalFormatting>
  <conditionalFormatting sqref="S38:S43">
    <cfRule type="cellIs" dxfId="1113" priority="1283" operator="between">
      <formula>1</formula>
      <formula>5</formula>
    </cfRule>
    <cfRule type="cellIs" dxfId="1112" priority="1284" operator="equal">
      <formula>0</formula>
    </cfRule>
  </conditionalFormatting>
  <conditionalFormatting sqref="R38:R43">
    <cfRule type="cellIs" dxfId="1111" priority="1281" operator="equal">
      <formula>"2$U$2"</formula>
    </cfRule>
  </conditionalFormatting>
  <conditionalFormatting sqref="Q38:Q43">
    <cfRule type="cellIs" dxfId="1110" priority="1282" operator="equal">
      <formula>"2$U$2"</formula>
    </cfRule>
  </conditionalFormatting>
  <conditionalFormatting sqref="S38:S43">
    <cfRule type="cellIs" dxfId="1109" priority="1269" operator="between">
      <formula>1</formula>
      <formula>5</formula>
    </cfRule>
    <cfRule type="cellIs" dxfId="1108" priority="1270" operator="equal">
      <formula>0</formula>
    </cfRule>
  </conditionalFormatting>
  <conditionalFormatting sqref="S38:S43">
    <cfRule type="cellIs" dxfId="1107" priority="1271" operator="between">
      <formula>1</formula>
      <formula>5</formula>
    </cfRule>
    <cfRule type="cellIs" dxfId="1106" priority="1272" operator="equal">
      <formula>0</formula>
    </cfRule>
  </conditionalFormatting>
  <conditionalFormatting sqref="R38:R43">
    <cfRule type="cellIs" dxfId="1105" priority="1265" operator="equal">
      <formula>"2$U$2"</formula>
    </cfRule>
  </conditionalFormatting>
  <conditionalFormatting sqref="S38:S43">
    <cfRule type="cellIs" dxfId="1104" priority="1267" operator="between">
      <formula>1</formula>
      <formula>5</formula>
    </cfRule>
    <cfRule type="cellIs" dxfId="1103" priority="1268" operator="equal">
      <formula>0</formula>
    </cfRule>
  </conditionalFormatting>
  <conditionalFormatting sqref="S38:S43">
    <cfRule type="cellIs" dxfId="1102" priority="1301" operator="between">
      <formula>1</formula>
      <formula>5</formula>
    </cfRule>
    <cfRule type="cellIs" dxfId="1101" priority="1302" operator="equal">
      <formula>0</formula>
    </cfRule>
  </conditionalFormatting>
  <conditionalFormatting sqref="A38:D43 T38:XFD43">
    <cfRule type="cellIs" dxfId="1100" priority="1303" stopIfTrue="1" operator="equal">
      <formula>#REF!</formula>
    </cfRule>
  </conditionalFormatting>
  <conditionalFormatting sqref="A38:C43 T38:XFD43">
    <cfRule type="cellIs" dxfId="1099" priority="1300" stopIfTrue="1" operator="equal">
      <formula>#REF!</formula>
    </cfRule>
  </conditionalFormatting>
  <conditionalFormatting sqref="T38:XFD43 A38:D43">
    <cfRule type="cellIs" dxfId="1098" priority="1299" stopIfTrue="1" operator="equal">
      <formula>#REF!</formula>
    </cfRule>
  </conditionalFormatting>
  <conditionalFormatting sqref="B38:B43">
    <cfRule type="cellIs" dxfId="1097" priority="1298" stopIfTrue="1" operator="equal">
      <formula>#REF!</formula>
    </cfRule>
  </conditionalFormatting>
  <conditionalFormatting sqref="A38:D43 T38:XFD43">
    <cfRule type="cellIs" dxfId="1096" priority="1297" stopIfTrue="1" operator="equal">
      <formula>#REF!</formula>
    </cfRule>
  </conditionalFormatting>
  <conditionalFormatting sqref="T38:XFD43">
    <cfRule type="cellIs" dxfId="1095" priority="1294" stopIfTrue="1" operator="equal">
      <formula>#REF!</formula>
    </cfRule>
  </conditionalFormatting>
  <conditionalFormatting sqref="T38:XFD43">
    <cfRule type="cellIs" dxfId="1094" priority="1296" stopIfTrue="1" operator="equal">
      <formula>#REF!</formula>
    </cfRule>
  </conditionalFormatting>
  <conditionalFormatting sqref="T38:XFD43">
    <cfRule type="cellIs" dxfId="1093" priority="1295" stopIfTrue="1" operator="equal">
      <formula>#REF!</formula>
    </cfRule>
  </conditionalFormatting>
  <conditionalFormatting sqref="S38:S43">
    <cfRule type="cellIs" dxfId="1092" priority="1291" operator="between">
      <formula>1</formula>
      <formula>5</formula>
    </cfRule>
    <cfRule type="cellIs" dxfId="1091" priority="1292" operator="equal">
      <formula>0</formula>
    </cfRule>
  </conditionalFormatting>
  <conditionalFormatting sqref="T38:XFD43 A38:D43">
    <cfRule type="cellIs" dxfId="1090" priority="1280" stopIfTrue="1" operator="equal">
      <formula>#REF!</formula>
    </cfRule>
  </conditionalFormatting>
  <conditionalFormatting sqref="S38:S43">
    <cfRule type="cellIs" dxfId="1089" priority="1287" operator="between">
      <formula>1</formula>
      <formula>5</formula>
    </cfRule>
    <cfRule type="cellIs" dxfId="1088" priority="1288" operator="equal">
      <formula>0</formula>
    </cfRule>
  </conditionalFormatting>
  <conditionalFormatting sqref="C38:D43 A38:A43 T38:XFD43">
    <cfRule type="cellIs" dxfId="1087" priority="1286" stopIfTrue="1" operator="equal">
      <formula>#REF!</formula>
    </cfRule>
  </conditionalFormatting>
  <conditionalFormatting sqref="B38:B43">
    <cfRule type="cellIs" dxfId="1086" priority="1285" stopIfTrue="1" operator="equal">
      <formula>#REF!</formula>
    </cfRule>
  </conditionalFormatting>
  <conditionalFormatting sqref="A38:D43 T38:XFD43">
    <cfRule type="cellIs" dxfId="1085" priority="1293" stopIfTrue="1" operator="equal">
      <formula>#REF!</formula>
    </cfRule>
  </conditionalFormatting>
  <conditionalFormatting sqref="D38:D43">
    <cfRule type="cellIs" dxfId="1084" priority="1289" stopIfTrue="1" operator="equal">
      <formula>#REF!</formula>
    </cfRule>
  </conditionalFormatting>
  <conditionalFormatting sqref="A38:A43 C38:D43">
    <cfRule type="cellIs" dxfId="1083" priority="1279" stopIfTrue="1" operator="equal">
      <formula>#REF!</formula>
    </cfRule>
  </conditionalFormatting>
  <conditionalFormatting sqref="A38:A43 C38:C43">
    <cfRule type="cellIs" dxfId="1082" priority="1278" stopIfTrue="1" operator="equal">
      <formula>#REF!</formula>
    </cfRule>
  </conditionalFormatting>
  <conditionalFormatting sqref="D38:D43">
    <cfRule type="cellIs" dxfId="1081" priority="1277" stopIfTrue="1" operator="equal">
      <formula>#REF!</formula>
    </cfRule>
  </conditionalFormatting>
  <conditionalFormatting sqref="C38:D43 A38:A43">
    <cfRule type="cellIs" dxfId="1080" priority="1276" stopIfTrue="1" operator="equal">
      <formula>#REF!</formula>
    </cfRule>
  </conditionalFormatting>
  <conditionalFormatting sqref="B38:B43">
    <cfRule type="cellIs" dxfId="1079" priority="1273" stopIfTrue="1" operator="equal">
      <formula>#REF!</formula>
    </cfRule>
  </conditionalFormatting>
  <conditionalFormatting sqref="B38:B43">
    <cfRule type="cellIs" dxfId="1078" priority="1275" stopIfTrue="1" operator="equal">
      <formula>#REF!</formula>
    </cfRule>
  </conditionalFormatting>
  <conditionalFormatting sqref="B38:B43">
    <cfRule type="cellIs" dxfId="1077" priority="1274" stopIfTrue="1" operator="equal">
      <formula>#REF!</formula>
    </cfRule>
  </conditionalFormatting>
  <conditionalFormatting sqref="Q38:Q43">
    <cfRule type="cellIs" dxfId="1076" priority="1266" operator="equal">
      <formula>"2$U$2"</formula>
    </cfRule>
  </conditionalFormatting>
  <conditionalFormatting sqref="V38:XFD43 T38:T43 A38:A43 C38:D43">
    <cfRule type="cellIs" dxfId="1075" priority="1127" stopIfTrue="1" operator="equal">
      <formula>#REF!</formula>
    </cfRule>
  </conditionalFormatting>
  <conditionalFormatting sqref="B38:B43">
    <cfRule type="cellIs" dxfId="1074" priority="1126" stopIfTrue="1" operator="equal">
      <formula>#REF!</formula>
    </cfRule>
  </conditionalFormatting>
  <conditionalFormatting sqref="Q38:Q43">
    <cfRule type="cellIs" dxfId="1073" priority="1116" operator="equal">
      <formula>"2$U$2"</formula>
    </cfRule>
  </conditionalFormatting>
  <conditionalFormatting sqref="D38:D43">
    <cfRule type="cellIs" dxfId="1072" priority="1100" stopIfTrue="1" operator="equal">
      <formula>#REF!</formula>
    </cfRule>
  </conditionalFormatting>
  <conditionalFormatting sqref="B38:B43">
    <cfRule type="cellIs" dxfId="1071" priority="1086" stopIfTrue="1" operator="equal">
      <formula>#REF!</formula>
    </cfRule>
  </conditionalFormatting>
  <conditionalFormatting sqref="B38:B43">
    <cfRule type="cellIs" dxfId="1070" priority="1085" stopIfTrue="1" operator="equal">
      <formula>#REF!</formula>
    </cfRule>
  </conditionalFormatting>
  <conditionalFormatting sqref="B38:B43">
    <cfRule type="cellIs" dxfId="1069" priority="1084" stopIfTrue="1" operator="equal">
      <formula>#REF!</formula>
    </cfRule>
  </conditionalFormatting>
  <conditionalFormatting sqref="R38:R43">
    <cfRule type="cellIs" dxfId="1068" priority="1076" operator="equal">
      <formula>"2$U$2"</formula>
    </cfRule>
  </conditionalFormatting>
  <conditionalFormatting sqref="R38:R43">
    <cfRule type="cellIs" dxfId="1067" priority="1115" operator="equal">
      <formula>"2$U$2"</formula>
    </cfRule>
  </conditionalFormatting>
  <conditionalFormatting sqref="R38:R43">
    <cfRule type="cellIs" dxfId="1066" priority="1092" operator="equal">
      <formula>"2$U$2"</formula>
    </cfRule>
  </conditionalFormatting>
  <conditionalFormatting sqref="S38:S43">
    <cfRule type="cellIs" dxfId="1065" priority="1112" operator="between">
      <formula>1</formula>
      <formula>5</formula>
    </cfRule>
    <cfRule type="cellIs" dxfId="1064" priority="1113" operator="equal">
      <formula>0</formula>
    </cfRule>
  </conditionalFormatting>
  <conditionalFormatting sqref="Q38:Q43">
    <cfRule type="cellIs" dxfId="1063" priority="1077" operator="equal">
      <formula>"2$U$2"</formula>
    </cfRule>
  </conditionalFormatting>
  <conditionalFormatting sqref="S38:S43">
    <cfRule type="cellIs" dxfId="1062" priority="1124" operator="between">
      <formula>1</formula>
      <formula>5</formula>
    </cfRule>
    <cfRule type="cellIs" dxfId="1061" priority="1125" operator="equal">
      <formula>0</formula>
    </cfRule>
  </conditionalFormatting>
  <conditionalFormatting sqref="Q38:Q43">
    <cfRule type="cellIs" dxfId="1060" priority="1123" operator="equal">
      <formula>"2$U$2"</formula>
    </cfRule>
  </conditionalFormatting>
  <conditionalFormatting sqref="R38:R43">
    <cfRule type="cellIs" dxfId="1059" priority="1122" operator="equal">
      <formula>"2$U$2"</formula>
    </cfRule>
  </conditionalFormatting>
  <conditionalFormatting sqref="Q38:R43">
    <cfRule type="cellIs" dxfId="1058" priority="1121" operator="equal">
      <formula>"2$U$2"</formula>
    </cfRule>
  </conditionalFormatting>
  <conditionalFormatting sqref="V38:XFD43 T38:T43 A38:A43 C38:D43">
    <cfRule type="cellIs" dxfId="1057" priority="1120" stopIfTrue="1" operator="equal">
      <formula>#REF!</formula>
    </cfRule>
  </conditionalFormatting>
  <conditionalFormatting sqref="B38:B43">
    <cfRule type="cellIs" dxfId="1056" priority="1119" stopIfTrue="1" operator="equal">
      <formula>#REF!</formula>
    </cfRule>
  </conditionalFormatting>
  <conditionalFormatting sqref="S38:S43">
    <cfRule type="cellIs" dxfId="1055" priority="1117" operator="between">
      <formula>1</formula>
      <formula>5</formula>
    </cfRule>
    <cfRule type="cellIs" dxfId="1054" priority="1118" operator="equal">
      <formula>0</formula>
    </cfRule>
  </conditionalFormatting>
  <conditionalFormatting sqref="A38:C43 T38:XFD43">
    <cfRule type="cellIs" dxfId="1053" priority="1101" stopIfTrue="1" operator="equal">
      <formula>#REF!</formula>
    </cfRule>
  </conditionalFormatting>
  <conditionalFormatting sqref="S38:S43">
    <cfRule type="cellIs" dxfId="1052" priority="1094" operator="between">
      <formula>1</formula>
      <formula>5</formula>
    </cfRule>
    <cfRule type="cellIs" dxfId="1051" priority="1095" operator="equal">
      <formula>0</formula>
    </cfRule>
  </conditionalFormatting>
  <conditionalFormatting sqref="Q38:Q43">
    <cfRule type="cellIs" dxfId="1050" priority="1093" operator="equal">
      <formula>"2$U$2"</formula>
    </cfRule>
  </conditionalFormatting>
  <conditionalFormatting sqref="S38:S43">
    <cfRule type="cellIs" dxfId="1049" priority="1080" operator="between">
      <formula>1</formula>
      <formula>5</formula>
    </cfRule>
    <cfRule type="cellIs" dxfId="1048" priority="1081" operator="equal">
      <formula>0</formula>
    </cfRule>
  </conditionalFormatting>
  <conditionalFormatting sqref="S38:S43">
    <cfRule type="cellIs" dxfId="1047" priority="1082" operator="between">
      <formula>1</formula>
      <formula>5</formula>
    </cfRule>
    <cfRule type="cellIs" dxfId="1046" priority="1083" operator="equal">
      <formula>0</formula>
    </cfRule>
  </conditionalFormatting>
  <conditionalFormatting sqref="S38:S43">
    <cfRule type="cellIs" dxfId="1045" priority="1078" operator="between">
      <formula>1</formula>
      <formula>5</formula>
    </cfRule>
    <cfRule type="cellIs" dxfId="1044" priority="1079" operator="equal">
      <formula>0</formula>
    </cfRule>
  </conditionalFormatting>
  <conditionalFormatting sqref="T38:XFD43 A38:D43">
    <cfRule type="cellIs" dxfId="1043" priority="1114" stopIfTrue="1" operator="equal">
      <formula>#REF!</formula>
    </cfRule>
  </conditionalFormatting>
  <conditionalFormatting sqref="T38:XFD43 A38:C43">
    <cfRule type="cellIs" dxfId="1042" priority="1111" stopIfTrue="1" operator="equal">
      <formula>#REF!</formula>
    </cfRule>
  </conditionalFormatting>
  <conditionalFormatting sqref="A38:D43 T38:XFD43">
    <cfRule type="cellIs" dxfId="1041" priority="1110" stopIfTrue="1" operator="equal">
      <formula>#REF!</formula>
    </cfRule>
  </conditionalFormatting>
  <conditionalFormatting sqref="B38:B43">
    <cfRule type="cellIs" dxfId="1040" priority="1109" stopIfTrue="1" operator="equal">
      <formula>#REF!</formula>
    </cfRule>
  </conditionalFormatting>
  <conditionalFormatting sqref="T38:XFD43 A38:D43">
    <cfRule type="cellIs" dxfId="1039" priority="1108" stopIfTrue="1" operator="equal">
      <formula>#REF!</formula>
    </cfRule>
  </conditionalFormatting>
  <conditionalFormatting sqref="T38:XFD43">
    <cfRule type="cellIs" dxfId="1038" priority="1105" stopIfTrue="1" operator="equal">
      <formula>#REF!</formula>
    </cfRule>
  </conditionalFormatting>
  <conditionalFormatting sqref="T38:XFD43">
    <cfRule type="cellIs" dxfId="1037" priority="1107" stopIfTrue="1" operator="equal">
      <formula>#REF!</formula>
    </cfRule>
  </conditionalFormatting>
  <conditionalFormatting sqref="T38:XFD43">
    <cfRule type="cellIs" dxfId="1036" priority="1106" stopIfTrue="1" operator="equal">
      <formula>#REF!</formula>
    </cfRule>
  </conditionalFormatting>
  <conditionalFormatting sqref="S38:S43">
    <cfRule type="cellIs" dxfId="1035" priority="1102" operator="between">
      <formula>1</formula>
      <formula>5</formula>
    </cfRule>
    <cfRule type="cellIs" dxfId="1034" priority="1103" operator="equal">
      <formula>0</formula>
    </cfRule>
  </conditionalFormatting>
  <conditionalFormatting sqref="A38:D43 T38:XFD43">
    <cfRule type="cellIs" dxfId="1033" priority="1091" stopIfTrue="1" operator="equal">
      <formula>#REF!</formula>
    </cfRule>
  </conditionalFormatting>
  <conditionalFormatting sqref="S38:S43">
    <cfRule type="cellIs" dxfId="1032" priority="1098" operator="between">
      <formula>1</formula>
      <formula>5</formula>
    </cfRule>
    <cfRule type="cellIs" dxfId="1031" priority="1099" operator="equal">
      <formula>0</formula>
    </cfRule>
  </conditionalFormatting>
  <conditionalFormatting sqref="T38:XFD43 A38:A43 C38:D43">
    <cfRule type="cellIs" dxfId="1030" priority="1097" stopIfTrue="1" operator="equal">
      <formula>#REF!</formula>
    </cfRule>
  </conditionalFormatting>
  <conditionalFormatting sqref="B38:B43">
    <cfRule type="cellIs" dxfId="1029" priority="1096" stopIfTrue="1" operator="equal">
      <formula>#REF!</formula>
    </cfRule>
  </conditionalFormatting>
  <conditionalFormatting sqref="T38:XFD43 A38:D43">
    <cfRule type="cellIs" dxfId="1028" priority="1104" stopIfTrue="1" operator="equal">
      <formula>#REF!</formula>
    </cfRule>
  </conditionalFormatting>
  <conditionalFormatting sqref="C38:D43 A38:A43">
    <cfRule type="cellIs" dxfId="1027" priority="1090" stopIfTrue="1" operator="equal">
      <formula>#REF!</formula>
    </cfRule>
  </conditionalFormatting>
  <conditionalFormatting sqref="C38:C43 A38:A43">
    <cfRule type="cellIs" dxfId="1026" priority="1089" stopIfTrue="1" operator="equal">
      <formula>#REF!</formula>
    </cfRule>
  </conditionalFormatting>
  <conditionalFormatting sqref="D38:D43">
    <cfRule type="cellIs" dxfId="1025" priority="1088" stopIfTrue="1" operator="equal">
      <formula>#REF!</formula>
    </cfRule>
  </conditionalFormatting>
  <conditionalFormatting sqref="A38:A43 C38:D43">
    <cfRule type="cellIs" dxfId="1024" priority="1087" stopIfTrue="1" operator="equal">
      <formula>#REF!</formula>
    </cfRule>
  </conditionalFormatting>
  <conditionalFormatting sqref="S42:S43">
    <cfRule type="cellIs" dxfId="1023" priority="1073" operator="between">
      <formula>1</formula>
      <formula>5</formula>
    </cfRule>
    <cfRule type="cellIs" dxfId="1022" priority="1074" operator="equal">
      <formula>0</formula>
    </cfRule>
  </conditionalFormatting>
  <conditionalFormatting sqref="Q42:R43">
    <cfRule type="cellIs" dxfId="1021" priority="1071" operator="equal">
      <formula>"2$U$2"</formula>
    </cfRule>
  </conditionalFormatting>
  <conditionalFormatting sqref="T42:T43 C41:D43 A41:A43 V41:XFD43">
    <cfRule type="cellIs" dxfId="1020" priority="1070" stopIfTrue="1" operator="equal">
      <formula>#REF!</formula>
    </cfRule>
  </conditionalFormatting>
  <conditionalFormatting sqref="B41:B43">
    <cfRule type="cellIs" dxfId="1019" priority="1069" stopIfTrue="1" operator="equal">
      <formula>#REF!</formula>
    </cfRule>
  </conditionalFormatting>
  <conditionalFormatting sqref="S41">
    <cfRule type="cellIs" dxfId="1018" priority="1063" operator="between">
      <formula>1</formula>
      <formula>5</formula>
    </cfRule>
    <cfRule type="cellIs" dxfId="1017" priority="1064" operator="equal">
      <formula>0</formula>
    </cfRule>
  </conditionalFormatting>
  <conditionalFormatting sqref="S41">
    <cfRule type="cellIs" dxfId="1016" priority="1067" operator="between">
      <formula>1</formula>
      <formula>5</formula>
    </cfRule>
    <cfRule type="cellIs" dxfId="1015" priority="1068" operator="equal">
      <formula>0</formula>
    </cfRule>
  </conditionalFormatting>
  <conditionalFormatting sqref="R41">
    <cfRule type="cellIs" dxfId="1014" priority="1062" operator="equal">
      <formula>"2$U$2"</formula>
    </cfRule>
  </conditionalFormatting>
  <conditionalFormatting sqref="S41">
    <cfRule type="cellIs" dxfId="1013" priority="1065" operator="between">
      <formula>1</formula>
      <formula>5</formula>
    </cfRule>
    <cfRule type="cellIs" dxfId="1012" priority="1066" operator="equal">
      <formula>0</formula>
    </cfRule>
  </conditionalFormatting>
  <conditionalFormatting sqref="S32:S34">
    <cfRule type="cellIs" dxfId="1011" priority="1058" operator="between">
      <formula>1</formula>
      <formula>5</formula>
    </cfRule>
    <cfRule type="cellIs" dxfId="1010" priority="1059" operator="equal">
      <formula>0</formula>
    </cfRule>
  </conditionalFormatting>
  <conditionalFormatting sqref="V32:XFD34 T32:T34 A32:D34">
    <cfRule type="cellIs" dxfId="1009" priority="1057" stopIfTrue="1" operator="equal">
      <formula>#REF!</formula>
    </cfRule>
  </conditionalFormatting>
  <conditionalFormatting sqref="Q32:R34">
    <cfRule type="cellIs" dxfId="1008" priority="1056" operator="equal">
      <formula>"2$U$2"</formula>
    </cfRule>
  </conditionalFormatting>
  <conditionalFormatting sqref="C32:D34 A32:A34 T32:T34 V32:XFD34">
    <cfRule type="cellIs" dxfId="1007" priority="1055" stopIfTrue="1" operator="equal">
      <formula>#REF!</formula>
    </cfRule>
  </conditionalFormatting>
  <conditionalFormatting sqref="B32:B34">
    <cfRule type="cellIs" dxfId="1006" priority="1054" stopIfTrue="1" operator="equal">
      <formula>#REF!</formula>
    </cfRule>
  </conditionalFormatting>
  <conditionalFormatting sqref="Q32:Q34">
    <cfRule type="cellIs" dxfId="1005" priority="1044" operator="equal">
      <formula>"2$U$2"</formula>
    </cfRule>
  </conditionalFormatting>
  <conditionalFormatting sqref="D32:D34">
    <cfRule type="cellIs" dxfId="1004" priority="1028" stopIfTrue="1" operator="equal">
      <formula>#REF!</formula>
    </cfRule>
  </conditionalFormatting>
  <conditionalFormatting sqref="B32:B34">
    <cfRule type="cellIs" dxfId="1003" priority="1014" stopIfTrue="1" operator="equal">
      <formula>#REF!</formula>
    </cfRule>
  </conditionalFormatting>
  <conditionalFormatting sqref="B32:B34">
    <cfRule type="cellIs" dxfId="1002" priority="1013" stopIfTrue="1" operator="equal">
      <formula>#REF!</formula>
    </cfRule>
  </conditionalFormatting>
  <conditionalFormatting sqref="B32:B34">
    <cfRule type="cellIs" dxfId="1001" priority="1012" stopIfTrue="1" operator="equal">
      <formula>#REF!</formula>
    </cfRule>
  </conditionalFormatting>
  <conditionalFormatting sqref="R32:R34">
    <cfRule type="cellIs" dxfId="1000" priority="1004" operator="equal">
      <formula>"2$U$2"</formula>
    </cfRule>
  </conditionalFormatting>
  <conditionalFormatting sqref="R32:R34">
    <cfRule type="cellIs" dxfId="999" priority="1043" operator="equal">
      <formula>"2$U$2"</formula>
    </cfRule>
  </conditionalFormatting>
  <conditionalFormatting sqref="R32:R34">
    <cfRule type="cellIs" dxfId="998" priority="1020" operator="equal">
      <formula>"2$U$2"</formula>
    </cfRule>
  </conditionalFormatting>
  <conditionalFormatting sqref="S32:S34">
    <cfRule type="cellIs" dxfId="997" priority="1040" operator="between">
      <formula>1</formula>
      <formula>5</formula>
    </cfRule>
    <cfRule type="cellIs" dxfId="996" priority="1041" operator="equal">
      <formula>0</formula>
    </cfRule>
  </conditionalFormatting>
  <conditionalFormatting sqref="Q32:Q34">
    <cfRule type="cellIs" dxfId="995" priority="1005" operator="equal">
      <formula>"2$U$2"</formula>
    </cfRule>
  </conditionalFormatting>
  <conditionalFormatting sqref="S32:S34">
    <cfRule type="cellIs" dxfId="994" priority="1052" operator="between">
      <formula>1</formula>
      <formula>5</formula>
    </cfRule>
    <cfRule type="cellIs" dxfId="993" priority="1053" operator="equal">
      <formula>0</formula>
    </cfRule>
  </conditionalFormatting>
  <conditionalFormatting sqref="Q32:Q34">
    <cfRule type="cellIs" dxfId="992" priority="1051" operator="equal">
      <formula>"2$U$2"</formula>
    </cfRule>
  </conditionalFormatting>
  <conditionalFormatting sqref="R32:R34">
    <cfRule type="cellIs" dxfId="991" priority="1050" operator="equal">
      <formula>"2$U$2"</formula>
    </cfRule>
  </conditionalFormatting>
  <conditionalFormatting sqref="Q32:R34">
    <cfRule type="cellIs" dxfId="990" priority="1049" operator="equal">
      <formula>"2$U$2"</formula>
    </cfRule>
  </conditionalFormatting>
  <conditionalFormatting sqref="C32:D34 A32:A34 T32:T34 V32:XFD34">
    <cfRule type="cellIs" dxfId="989" priority="1048" stopIfTrue="1" operator="equal">
      <formula>#REF!</formula>
    </cfRule>
  </conditionalFormatting>
  <conditionalFormatting sqref="B32:B34">
    <cfRule type="cellIs" dxfId="988" priority="1047" stopIfTrue="1" operator="equal">
      <formula>#REF!</formula>
    </cfRule>
  </conditionalFormatting>
  <conditionalFormatting sqref="S32:S34">
    <cfRule type="cellIs" dxfId="987" priority="1045" operator="between">
      <formula>1</formula>
      <formula>5</formula>
    </cfRule>
    <cfRule type="cellIs" dxfId="986" priority="1046" operator="equal">
      <formula>0</formula>
    </cfRule>
  </conditionalFormatting>
  <conditionalFormatting sqref="T32:XFD34 A32:C34">
    <cfRule type="cellIs" dxfId="985" priority="1029" stopIfTrue="1" operator="equal">
      <formula>#REF!</formula>
    </cfRule>
  </conditionalFormatting>
  <conditionalFormatting sqref="S32:S34">
    <cfRule type="cellIs" dxfId="984" priority="1022" operator="between">
      <formula>1</formula>
      <formula>5</formula>
    </cfRule>
    <cfRule type="cellIs" dxfId="983" priority="1023" operator="equal">
      <formula>0</formula>
    </cfRule>
  </conditionalFormatting>
  <conditionalFormatting sqref="Q32:Q34">
    <cfRule type="cellIs" dxfId="982" priority="1021" operator="equal">
      <formula>"2$U$2"</formula>
    </cfRule>
  </conditionalFormatting>
  <conditionalFormatting sqref="S32:S34">
    <cfRule type="cellIs" dxfId="981" priority="1008" operator="between">
      <formula>1</formula>
      <formula>5</formula>
    </cfRule>
    <cfRule type="cellIs" dxfId="980" priority="1009" operator="equal">
      <formula>0</formula>
    </cfRule>
  </conditionalFormatting>
  <conditionalFormatting sqref="S32:S34">
    <cfRule type="cellIs" dxfId="979" priority="1010" operator="between">
      <formula>1</formula>
      <formula>5</formula>
    </cfRule>
    <cfRule type="cellIs" dxfId="978" priority="1011" operator="equal">
      <formula>0</formula>
    </cfRule>
  </conditionalFormatting>
  <conditionalFormatting sqref="S32:S34">
    <cfRule type="cellIs" dxfId="977" priority="1006" operator="between">
      <formula>1</formula>
      <formula>5</formula>
    </cfRule>
    <cfRule type="cellIs" dxfId="976" priority="1007" operator="equal">
      <formula>0</formula>
    </cfRule>
  </conditionalFormatting>
  <conditionalFormatting sqref="A32:D34 T32:XFD34">
    <cfRule type="cellIs" dxfId="975" priority="1042" stopIfTrue="1" operator="equal">
      <formula>#REF!</formula>
    </cfRule>
  </conditionalFormatting>
  <conditionalFormatting sqref="A32:C34 T32:XFD34">
    <cfRule type="cellIs" dxfId="974" priority="1039" stopIfTrue="1" operator="equal">
      <formula>#REF!</formula>
    </cfRule>
  </conditionalFormatting>
  <conditionalFormatting sqref="T32:XFD34 A32:D34">
    <cfRule type="cellIs" dxfId="973" priority="1038" stopIfTrue="1" operator="equal">
      <formula>#REF!</formula>
    </cfRule>
  </conditionalFormatting>
  <conditionalFormatting sqref="B32:B34">
    <cfRule type="cellIs" dxfId="972" priority="1037" stopIfTrue="1" operator="equal">
      <formula>#REF!</formula>
    </cfRule>
  </conditionalFormatting>
  <conditionalFormatting sqref="A32:D34 T32:XFD34">
    <cfRule type="cellIs" dxfId="971" priority="1036" stopIfTrue="1" operator="equal">
      <formula>#REF!</formula>
    </cfRule>
  </conditionalFormatting>
  <conditionalFormatting sqref="T32:XFD34">
    <cfRule type="cellIs" dxfId="970" priority="1033" stopIfTrue="1" operator="equal">
      <formula>#REF!</formula>
    </cfRule>
  </conditionalFormatting>
  <conditionalFormatting sqref="T32:XFD34">
    <cfRule type="cellIs" dxfId="969" priority="1035" stopIfTrue="1" operator="equal">
      <formula>#REF!</formula>
    </cfRule>
  </conditionalFormatting>
  <conditionalFormatting sqref="T32:XFD34">
    <cfRule type="cellIs" dxfId="968" priority="1034" stopIfTrue="1" operator="equal">
      <formula>#REF!</formula>
    </cfRule>
  </conditionalFormatting>
  <conditionalFormatting sqref="S32:S34">
    <cfRule type="cellIs" dxfId="967" priority="1030" operator="between">
      <formula>1</formula>
      <formula>5</formula>
    </cfRule>
    <cfRule type="cellIs" dxfId="966" priority="1031" operator="equal">
      <formula>0</formula>
    </cfRule>
  </conditionalFormatting>
  <conditionalFormatting sqref="T32:XFD34 A32:D34">
    <cfRule type="cellIs" dxfId="965" priority="1019" stopIfTrue="1" operator="equal">
      <formula>#REF!</formula>
    </cfRule>
  </conditionalFormatting>
  <conditionalFormatting sqref="S32:S34">
    <cfRule type="cellIs" dxfId="964" priority="1026" operator="between">
      <formula>1</formula>
      <formula>5</formula>
    </cfRule>
    <cfRule type="cellIs" dxfId="963" priority="1027" operator="equal">
      <formula>0</formula>
    </cfRule>
  </conditionalFormatting>
  <conditionalFormatting sqref="C32:D34 A32:A34 T32:XFD34">
    <cfRule type="cellIs" dxfId="962" priority="1025" stopIfTrue="1" operator="equal">
      <formula>#REF!</formula>
    </cfRule>
  </conditionalFormatting>
  <conditionalFormatting sqref="B32:B34">
    <cfRule type="cellIs" dxfId="961" priority="1024" stopIfTrue="1" operator="equal">
      <formula>#REF!</formula>
    </cfRule>
  </conditionalFormatting>
  <conditionalFormatting sqref="A32:D34 T32:XFD34">
    <cfRule type="cellIs" dxfId="960" priority="1032" stopIfTrue="1" operator="equal">
      <formula>#REF!</formula>
    </cfRule>
  </conditionalFormatting>
  <conditionalFormatting sqref="A32:A34 C32:D34">
    <cfRule type="cellIs" dxfId="959" priority="1018" stopIfTrue="1" operator="equal">
      <formula>#REF!</formula>
    </cfRule>
  </conditionalFormatting>
  <conditionalFormatting sqref="A32:A34 C32:C34">
    <cfRule type="cellIs" dxfId="958" priority="1017" stopIfTrue="1" operator="equal">
      <formula>#REF!</formula>
    </cfRule>
  </conditionalFormatting>
  <conditionalFormatting sqref="D32:D34">
    <cfRule type="cellIs" dxfId="957" priority="1016" stopIfTrue="1" operator="equal">
      <formula>#REF!</formula>
    </cfRule>
  </conditionalFormatting>
  <conditionalFormatting sqref="C32:D34 A32:A34">
    <cfRule type="cellIs" dxfId="956" priority="1015" stopIfTrue="1" operator="equal">
      <formula>#REF!</formula>
    </cfRule>
  </conditionalFormatting>
  <conditionalFormatting sqref="S32:S34">
    <cfRule type="cellIs" dxfId="955" priority="1001" operator="between">
      <formula>1</formula>
      <formula>5</formula>
    </cfRule>
    <cfRule type="cellIs" dxfId="954" priority="1002" operator="equal">
      <formula>0</formula>
    </cfRule>
  </conditionalFormatting>
  <conditionalFormatting sqref="V32:XFD34 T32:T34 A32:D34">
    <cfRule type="cellIs" dxfId="953" priority="1000" stopIfTrue="1" operator="equal">
      <formula>#REF!</formula>
    </cfRule>
  </conditionalFormatting>
  <conditionalFormatting sqref="Q32:R34">
    <cfRule type="cellIs" dxfId="952" priority="999" operator="equal">
      <formula>"2$U$2"</formula>
    </cfRule>
  </conditionalFormatting>
  <conditionalFormatting sqref="C32:D34 A32:A34 V32:XFD34 T32:T34">
    <cfRule type="cellIs" dxfId="951" priority="998" stopIfTrue="1" operator="equal">
      <formula>#REF!</formula>
    </cfRule>
  </conditionalFormatting>
  <conditionalFormatting sqref="B32:B34">
    <cfRule type="cellIs" dxfId="950" priority="997" stopIfTrue="1" operator="equal">
      <formula>#REF!</formula>
    </cfRule>
  </conditionalFormatting>
  <conditionalFormatting sqref="Q32:R34">
    <cfRule type="cellIs" dxfId="949" priority="950" operator="equal">
      <formula>"2$U$2"</formula>
    </cfRule>
  </conditionalFormatting>
  <conditionalFormatting sqref="S32:S34">
    <cfRule type="cellIs" dxfId="948" priority="917" operator="between">
      <formula>1</formula>
      <formula>5</formula>
    </cfRule>
    <cfRule type="cellIs" dxfId="947" priority="918" operator="equal">
      <formula>0</formula>
    </cfRule>
  </conditionalFormatting>
  <conditionalFormatting sqref="R32:R34">
    <cfRule type="cellIs" dxfId="946" priority="927" operator="equal">
      <formula>"2$U$2"</formula>
    </cfRule>
  </conditionalFormatting>
  <conditionalFormatting sqref="S32:S34">
    <cfRule type="cellIs" dxfId="945" priority="947" operator="between">
      <formula>1</formula>
      <formula>5</formula>
    </cfRule>
    <cfRule type="cellIs" dxfId="944" priority="948" operator="equal">
      <formula>0</formula>
    </cfRule>
  </conditionalFormatting>
  <conditionalFormatting sqref="A32:D34 T32:XFD34">
    <cfRule type="cellIs" dxfId="943" priority="949" stopIfTrue="1" operator="equal">
      <formula>#REF!</formula>
    </cfRule>
  </conditionalFormatting>
  <conditionalFormatting sqref="A32:C34 T32:XFD34">
    <cfRule type="cellIs" dxfId="942" priority="946" stopIfTrue="1" operator="equal">
      <formula>#REF!</formula>
    </cfRule>
  </conditionalFormatting>
  <conditionalFormatting sqref="T32:XFD34 A32:D34">
    <cfRule type="cellIs" dxfId="941" priority="945" stopIfTrue="1" operator="equal">
      <formula>#REF!</formula>
    </cfRule>
  </conditionalFormatting>
  <conditionalFormatting sqref="B32:B34">
    <cfRule type="cellIs" dxfId="940" priority="944" stopIfTrue="1" operator="equal">
      <formula>#REF!</formula>
    </cfRule>
  </conditionalFormatting>
  <conditionalFormatting sqref="A32:D34 T32:XFD34">
    <cfRule type="cellIs" dxfId="939" priority="943" stopIfTrue="1" operator="equal">
      <formula>#REF!</formula>
    </cfRule>
  </conditionalFormatting>
  <conditionalFormatting sqref="T32:XFD34">
    <cfRule type="cellIs" dxfId="938" priority="940" stopIfTrue="1" operator="equal">
      <formula>#REF!</formula>
    </cfRule>
  </conditionalFormatting>
  <conditionalFormatting sqref="T32:XFD34">
    <cfRule type="cellIs" dxfId="937" priority="942" stopIfTrue="1" operator="equal">
      <formula>#REF!</formula>
    </cfRule>
  </conditionalFormatting>
  <conditionalFormatting sqref="T32:XFD34">
    <cfRule type="cellIs" dxfId="936" priority="941" stopIfTrue="1" operator="equal">
      <formula>#REF!</formula>
    </cfRule>
  </conditionalFormatting>
  <conditionalFormatting sqref="S32:S34">
    <cfRule type="cellIs" dxfId="935" priority="937" operator="between">
      <formula>1</formula>
      <formula>5</formula>
    </cfRule>
    <cfRule type="cellIs" dxfId="934" priority="938" operator="equal">
      <formula>0</formula>
    </cfRule>
  </conditionalFormatting>
  <conditionalFormatting sqref="T32:XFD34 A32:D34">
    <cfRule type="cellIs" dxfId="933" priority="926" stopIfTrue="1" operator="equal">
      <formula>#REF!</formula>
    </cfRule>
  </conditionalFormatting>
  <conditionalFormatting sqref="S32:S34">
    <cfRule type="cellIs" dxfId="932" priority="929" operator="between">
      <formula>1</formula>
      <formula>5</formula>
    </cfRule>
    <cfRule type="cellIs" dxfId="931" priority="930" operator="equal">
      <formula>0</formula>
    </cfRule>
  </conditionalFormatting>
  <conditionalFormatting sqref="Q32:Q34">
    <cfRule type="cellIs" dxfId="930" priority="928" operator="equal">
      <formula>"2$U$2"</formula>
    </cfRule>
  </conditionalFormatting>
  <conditionalFormatting sqref="S32:S34">
    <cfRule type="cellIs" dxfId="929" priority="933" operator="between">
      <formula>1</formula>
      <formula>5</formula>
    </cfRule>
    <cfRule type="cellIs" dxfId="928" priority="934" operator="equal">
      <formula>0</formula>
    </cfRule>
  </conditionalFormatting>
  <conditionalFormatting sqref="C32:D34 A32:A34 T32:XFD34">
    <cfRule type="cellIs" dxfId="927" priority="932" stopIfTrue="1" operator="equal">
      <formula>#REF!</formula>
    </cfRule>
  </conditionalFormatting>
  <conditionalFormatting sqref="B32:B34">
    <cfRule type="cellIs" dxfId="926" priority="931" stopIfTrue="1" operator="equal">
      <formula>#REF!</formula>
    </cfRule>
  </conditionalFormatting>
  <conditionalFormatting sqref="A32:D34 T32:XFD34">
    <cfRule type="cellIs" dxfId="925" priority="939" stopIfTrue="1" operator="equal">
      <formula>#REF!</formula>
    </cfRule>
  </conditionalFormatting>
  <conditionalFormatting sqref="T32:XFD34 A32:C34">
    <cfRule type="cellIs" dxfId="924" priority="936" stopIfTrue="1" operator="equal">
      <formula>#REF!</formula>
    </cfRule>
  </conditionalFormatting>
  <conditionalFormatting sqref="D32:D34">
    <cfRule type="cellIs" dxfId="923" priority="935" stopIfTrue="1" operator="equal">
      <formula>#REF!</formula>
    </cfRule>
  </conditionalFormatting>
  <conditionalFormatting sqref="A32:A34 C32:D34">
    <cfRule type="cellIs" dxfId="922" priority="925" stopIfTrue="1" operator="equal">
      <formula>#REF!</formula>
    </cfRule>
  </conditionalFormatting>
  <conditionalFormatting sqref="A32:A34 C32:C34">
    <cfRule type="cellIs" dxfId="921" priority="924" stopIfTrue="1" operator="equal">
      <formula>#REF!</formula>
    </cfRule>
  </conditionalFormatting>
  <conditionalFormatting sqref="D32:D34">
    <cfRule type="cellIs" dxfId="920" priority="923" stopIfTrue="1" operator="equal">
      <formula>#REF!</formula>
    </cfRule>
  </conditionalFormatting>
  <conditionalFormatting sqref="C32:D34 A32:A34">
    <cfRule type="cellIs" dxfId="919" priority="922" stopIfTrue="1" operator="equal">
      <formula>#REF!</formula>
    </cfRule>
  </conditionalFormatting>
  <conditionalFormatting sqref="B32:B34">
    <cfRule type="cellIs" dxfId="918" priority="919" stopIfTrue="1" operator="equal">
      <formula>#REF!</formula>
    </cfRule>
  </conditionalFormatting>
  <conditionalFormatting sqref="B32:B34">
    <cfRule type="cellIs" dxfId="917" priority="921" stopIfTrue="1" operator="equal">
      <formula>#REF!</formula>
    </cfRule>
  </conditionalFormatting>
  <conditionalFormatting sqref="B32:B34">
    <cfRule type="cellIs" dxfId="916" priority="920" stopIfTrue="1" operator="equal">
      <formula>#REF!</formula>
    </cfRule>
  </conditionalFormatting>
  <conditionalFormatting sqref="S32:S34">
    <cfRule type="cellIs" dxfId="915" priority="913" operator="between">
      <formula>1</formula>
      <formula>5</formula>
    </cfRule>
    <cfRule type="cellIs" dxfId="914" priority="914" operator="equal">
      <formula>0</formula>
    </cfRule>
  </conditionalFormatting>
  <conditionalFormatting sqref="S32:S34">
    <cfRule type="cellIs" dxfId="913" priority="915" operator="between">
      <formula>1</formula>
      <formula>5</formula>
    </cfRule>
    <cfRule type="cellIs" dxfId="912" priority="916" operator="equal">
      <formula>0</formula>
    </cfRule>
  </conditionalFormatting>
  <conditionalFormatting sqref="R32:R34">
    <cfRule type="cellIs" dxfId="911" priority="911" operator="equal">
      <formula>"2$U$2"</formula>
    </cfRule>
  </conditionalFormatting>
  <conditionalFormatting sqref="Q32:Q34">
    <cfRule type="cellIs" dxfId="910" priority="912" operator="equal">
      <formula>"2$U$2"</formula>
    </cfRule>
  </conditionalFormatting>
  <conditionalFormatting sqref="Q32:R34">
    <cfRule type="cellIs" dxfId="909" priority="910" operator="equal">
      <formula>"2$U$2"</formula>
    </cfRule>
  </conditionalFormatting>
  <conditionalFormatting sqref="S32:S34">
    <cfRule type="cellIs" dxfId="908" priority="907" operator="between">
      <formula>1</formula>
      <formula>5</formula>
    </cfRule>
    <cfRule type="cellIs" dxfId="907" priority="908" operator="equal">
      <formula>0</formula>
    </cfRule>
  </conditionalFormatting>
  <conditionalFormatting sqref="T32:XFD34 A32:D34">
    <cfRule type="cellIs" dxfId="906" priority="909" stopIfTrue="1" operator="equal">
      <formula>#REF!</formula>
    </cfRule>
  </conditionalFormatting>
  <conditionalFormatting sqref="T32:XFD34 A32:C34">
    <cfRule type="cellIs" dxfId="905" priority="906" stopIfTrue="1" operator="equal">
      <formula>#REF!</formula>
    </cfRule>
  </conditionalFormatting>
  <conditionalFormatting sqref="A32:D34 T32:XFD34">
    <cfRule type="cellIs" dxfId="904" priority="905" stopIfTrue="1" operator="equal">
      <formula>#REF!</formula>
    </cfRule>
  </conditionalFormatting>
  <conditionalFormatting sqref="B32:B34">
    <cfRule type="cellIs" dxfId="903" priority="904" stopIfTrue="1" operator="equal">
      <formula>#REF!</formula>
    </cfRule>
  </conditionalFormatting>
  <conditionalFormatting sqref="T32:XFD34 A32:D34">
    <cfRule type="cellIs" dxfId="902" priority="903" stopIfTrue="1" operator="equal">
      <formula>#REF!</formula>
    </cfRule>
  </conditionalFormatting>
  <conditionalFormatting sqref="T32:XFD34">
    <cfRule type="cellIs" dxfId="901" priority="900" stopIfTrue="1" operator="equal">
      <formula>#REF!</formula>
    </cfRule>
  </conditionalFormatting>
  <conditionalFormatting sqref="T32:XFD34">
    <cfRule type="cellIs" dxfId="900" priority="902" stopIfTrue="1" operator="equal">
      <formula>#REF!</formula>
    </cfRule>
  </conditionalFormatting>
  <conditionalFormatting sqref="T32:XFD34">
    <cfRule type="cellIs" dxfId="899" priority="901" stopIfTrue="1" operator="equal">
      <formula>#REF!</formula>
    </cfRule>
  </conditionalFormatting>
  <conditionalFormatting sqref="S32:S34">
    <cfRule type="cellIs" dxfId="898" priority="897" operator="between">
      <formula>1</formula>
      <formula>5</formula>
    </cfRule>
    <cfRule type="cellIs" dxfId="897" priority="898" operator="equal">
      <formula>0</formula>
    </cfRule>
  </conditionalFormatting>
  <conditionalFormatting sqref="A32:D34 T32:XFD34">
    <cfRule type="cellIs" dxfId="896" priority="886" stopIfTrue="1" operator="equal">
      <formula>#REF!</formula>
    </cfRule>
  </conditionalFormatting>
  <conditionalFormatting sqref="R32:R34">
    <cfRule type="cellIs" dxfId="895" priority="887" operator="equal">
      <formula>"2$U$2"</formula>
    </cfRule>
  </conditionalFormatting>
  <conditionalFormatting sqref="S32:S34">
    <cfRule type="cellIs" dxfId="894" priority="889" operator="between">
      <formula>1</formula>
      <formula>5</formula>
    </cfRule>
    <cfRule type="cellIs" dxfId="893" priority="890" operator="equal">
      <formula>0</formula>
    </cfRule>
  </conditionalFormatting>
  <conditionalFormatting sqref="Q32:Q34">
    <cfRule type="cellIs" dxfId="892" priority="888" operator="equal">
      <formula>"2$U$2"</formula>
    </cfRule>
  </conditionalFormatting>
  <conditionalFormatting sqref="S32:S34">
    <cfRule type="cellIs" dxfId="891" priority="893" operator="between">
      <formula>1</formula>
      <formula>5</formula>
    </cfRule>
    <cfRule type="cellIs" dxfId="890" priority="894" operator="equal">
      <formula>0</formula>
    </cfRule>
  </conditionalFormatting>
  <conditionalFormatting sqref="T32:XFD34 A32:A34 C32:D34">
    <cfRule type="cellIs" dxfId="889" priority="892" stopIfTrue="1" operator="equal">
      <formula>#REF!</formula>
    </cfRule>
  </conditionalFormatting>
  <conditionalFormatting sqref="B32:B34">
    <cfRule type="cellIs" dxfId="888" priority="891" stopIfTrue="1" operator="equal">
      <formula>#REF!</formula>
    </cfRule>
  </conditionalFormatting>
  <conditionalFormatting sqref="T32:XFD34 A32:D34">
    <cfRule type="cellIs" dxfId="887" priority="899" stopIfTrue="1" operator="equal">
      <formula>#REF!</formula>
    </cfRule>
  </conditionalFormatting>
  <conditionalFormatting sqref="A32:C34 T32:XFD34">
    <cfRule type="cellIs" dxfId="886" priority="896" stopIfTrue="1" operator="equal">
      <formula>#REF!</formula>
    </cfRule>
  </conditionalFormatting>
  <conditionalFormatting sqref="D32:D34">
    <cfRule type="cellIs" dxfId="885" priority="895" stopIfTrue="1" operator="equal">
      <formula>#REF!</formula>
    </cfRule>
  </conditionalFormatting>
  <conditionalFormatting sqref="C32:D34 A32:A34">
    <cfRule type="cellIs" dxfId="884" priority="885" stopIfTrue="1" operator="equal">
      <formula>#REF!</formula>
    </cfRule>
  </conditionalFormatting>
  <conditionalFormatting sqref="C32:C34 A32:A34">
    <cfRule type="cellIs" dxfId="883" priority="884" stopIfTrue="1" operator="equal">
      <formula>#REF!</formula>
    </cfRule>
  </conditionalFormatting>
  <conditionalFormatting sqref="D32:D34">
    <cfRule type="cellIs" dxfId="882" priority="883" stopIfTrue="1" operator="equal">
      <formula>#REF!</formula>
    </cfRule>
  </conditionalFormatting>
  <conditionalFormatting sqref="A32:A34 C32:D34">
    <cfRule type="cellIs" dxfId="881" priority="882" stopIfTrue="1" operator="equal">
      <formula>#REF!</formula>
    </cfRule>
  </conditionalFormatting>
  <conditionalFormatting sqref="B32:B34">
    <cfRule type="cellIs" dxfId="880" priority="879" stopIfTrue="1" operator="equal">
      <formula>#REF!</formula>
    </cfRule>
  </conditionalFormatting>
  <conditionalFormatting sqref="B32:B34">
    <cfRule type="cellIs" dxfId="879" priority="881" stopIfTrue="1" operator="equal">
      <formula>#REF!</formula>
    </cfRule>
  </conditionalFormatting>
  <conditionalFormatting sqref="B32:B34">
    <cfRule type="cellIs" dxfId="878" priority="880" stopIfTrue="1" operator="equal">
      <formula>#REF!</formula>
    </cfRule>
  </conditionalFormatting>
  <conditionalFormatting sqref="S32:S34">
    <cfRule type="cellIs" dxfId="877" priority="873" operator="between">
      <formula>1</formula>
      <formula>5</formula>
    </cfRule>
    <cfRule type="cellIs" dxfId="876" priority="874" operator="equal">
      <formula>0</formula>
    </cfRule>
  </conditionalFormatting>
  <conditionalFormatting sqref="S32:S34">
    <cfRule type="cellIs" dxfId="875" priority="877" operator="between">
      <formula>1</formula>
      <formula>5</formula>
    </cfRule>
    <cfRule type="cellIs" dxfId="874" priority="878" operator="equal">
      <formula>0</formula>
    </cfRule>
  </conditionalFormatting>
  <conditionalFormatting sqref="S32:S34">
    <cfRule type="cellIs" dxfId="873" priority="875" operator="between">
      <formula>1</formula>
      <formula>5</formula>
    </cfRule>
    <cfRule type="cellIs" dxfId="872" priority="876" operator="equal">
      <formula>0</formula>
    </cfRule>
  </conditionalFormatting>
  <conditionalFormatting sqref="R32:R34">
    <cfRule type="cellIs" dxfId="871" priority="871" operator="equal">
      <formula>"2$U$2"</formula>
    </cfRule>
  </conditionalFormatting>
  <conditionalFormatting sqref="Q32:Q34">
    <cfRule type="cellIs" dxfId="870" priority="872" operator="equal">
      <formula>"2$U$2"</formula>
    </cfRule>
  </conditionalFormatting>
  <conditionalFormatting sqref="R32:R34">
    <cfRule type="cellIs" dxfId="869" priority="828" operator="equal">
      <formula>"2$U$2"</formula>
    </cfRule>
  </conditionalFormatting>
  <conditionalFormatting sqref="Q32:Q34">
    <cfRule type="cellIs" dxfId="868" priority="829" operator="equal">
      <formula>"2$U$2"</formula>
    </cfRule>
  </conditionalFormatting>
  <conditionalFormatting sqref="S32:S34">
    <cfRule type="cellIs" dxfId="867" priority="830" operator="between">
      <formula>1</formula>
      <formula>5</formula>
    </cfRule>
    <cfRule type="cellIs" dxfId="866" priority="831" operator="equal">
      <formula>0</formula>
    </cfRule>
  </conditionalFormatting>
  <conditionalFormatting sqref="B32:C34">
    <cfRule type="cellIs" dxfId="865" priority="824" stopIfTrue="1" operator="equal">
      <formula>#REF!</formula>
    </cfRule>
  </conditionalFormatting>
  <conditionalFormatting sqref="D32:D34">
    <cfRule type="cellIs" dxfId="864" priority="823" stopIfTrue="1" operator="equal">
      <formula>#REF!</formula>
    </cfRule>
  </conditionalFormatting>
  <conditionalFormatting sqref="R32:R34">
    <cfRule type="cellIs" dxfId="863" priority="815" operator="equal">
      <formula>"2$U$2"</formula>
    </cfRule>
  </conditionalFormatting>
  <conditionalFormatting sqref="S32:S34">
    <cfRule type="cellIs" dxfId="862" priority="869" operator="between">
      <formula>1</formula>
      <formula>5</formula>
    </cfRule>
    <cfRule type="cellIs" dxfId="861" priority="870" operator="equal">
      <formula>0</formula>
    </cfRule>
  </conditionalFormatting>
  <conditionalFormatting sqref="D32:D34">
    <cfRule type="cellIs" dxfId="860" priority="868" stopIfTrue="1" operator="equal">
      <formula>#REF!</formula>
    </cfRule>
  </conditionalFormatting>
  <conditionalFormatting sqref="B32:B34">
    <cfRule type="cellIs" dxfId="859" priority="867" stopIfTrue="1" operator="equal">
      <formula>#REF!</formula>
    </cfRule>
  </conditionalFormatting>
  <conditionalFormatting sqref="A32:A34 C32:D34 T32:XFD34">
    <cfRule type="cellIs" dxfId="858" priority="864" stopIfTrue="1" operator="equal">
      <formula>#REF!</formula>
    </cfRule>
  </conditionalFormatting>
  <conditionalFormatting sqref="A32:D34 T32:XFD34">
    <cfRule type="cellIs" dxfId="857" priority="866" stopIfTrue="1" operator="equal">
      <formula>#REF!</formula>
    </cfRule>
  </conditionalFormatting>
  <conditionalFormatting sqref="A32:C34 T32:XFD34">
    <cfRule type="cellIs" dxfId="856" priority="865" stopIfTrue="1" operator="equal">
      <formula>#REF!</formula>
    </cfRule>
  </conditionalFormatting>
  <conditionalFormatting sqref="S32:S34">
    <cfRule type="cellIs" dxfId="855" priority="836" operator="between">
      <formula>1</formula>
      <formula>5</formula>
    </cfRule>
    <cfRule type="cellIs" dxfId="854" priority="837" operator="equal">
      <formula>0</formula>
    </cfRule>
  </conditionalFormatting>
  <conditionalFormatting sqref="Q32:Q34">
    <cfRule type="cellIs" dxfId="853" priority="840" operator="equal">
      <formula>"2$U$2"</formula>
    </cfRule>
  </conditionalFormatting>
  <conditionalFormatting sqref="C32:D34">
    <cfRule type="cellIs" dxfId="852" priority="844" stopIfTrue="1" operator="equal">
      <formula>#REF!</formula>
    </cfRule>
  </conditionalFormatting>
  <conditionalFormatting sqref="B32:B34">
    <cfRule type="cellIs" dxfId="851" priority="843" stopIfTrue="1" operator="equal">
      <formula>#REF!</formula>
    </cfRule>
  </conditionalFormatting>
  <conditionalFormatting sqref="S32:S34">
    <cfRule type="cellIs" dxfId="850" priority="841" operator="between">
      <formula>1</formula>
      <formula>5</formula>
    </cfRule>
    <cfRule type="cellIs" dxfId="849" priority="842" operator="equal">
      <formula>0</formula>
    </cfRule>
  </conditionalFormatting>
  <conditionalFormatting sqref="B32:D34">
    <cfRule type="cellIs" dxfId="848" priority="838" stopIfTrue="1" operator="equal">
      <formula>#REF!</formula>
    </cfRule>
  </conditionalFormatting>
  <conditionalFormatting sqref="R32:R34">
    <cfRule type="cellIs" dxfId="847" priority="839" operator="equal">
      <formula>"2$U$2"</formula>
    </cfRule>
  </conditionalFormatting>
  <conditionalFormatting sqref="A32:A34 T32:XFD34">
    <cfRule type="cellIs" dxfId="846" priority="863" stopIfTrue="1" operator="equal">
      <formula>#REF!</formula>
    </cfRule>
  </conditionalFormatting>
  <conditionalFormatting sqref="T32:XFD34 A32:A34">
    <cfRule type="cellIs" dxfId="845" priority="862" stopIfTrue="1" operator="equal">
      <formula>#REF!</formula>
    </cfRule>
  </conditionalFormatting>
  <conditionalFormatting sqref="T32:XFD34 A32:A34">
    <cfRule type="cellIs" dxfId="844" priority="861" stopIfTrue="1" operator="equal">
      <formula>#REF!</formula>
    </cfRule>
  </conditionalFormatting>
  <conditionalFormatting sqref="T32:XFD34 A32:A34">
    <cfRule type="cellIs" dxfId="843" priority="858" stopIfTrue="1" operator="equal">
      <formula>#REF!</formula>
    </cfRule>
  </conditionalFormatting>
  <conditionalFormatting sqref="T32:XFD34 A32:A34">
    <cfRule type="cellIs" dxfId="842" priority="860" stopIfTrue="1" operator="equal">
      <formula>#REF!</formula>
    </cfRule>
  </conditionalFormatting>
  <conditionalFormatting sqref="A32:A34 T32:XFD34">
    <cfRule type="cellIs" dxfId="841" priority="859" stopIfTrue="1" operator="equal">
      <formula>#REF!</formula>
    </cfRule>
  </conditionalFormatting>
  <conditionalFormatting sqref="S32:S34">
    <cfRule type="cellIs" dxfId="840" priority="854" operator="between">
      <formula>1</formula>
      <formula>5</formula>
    </cfRule>
    <cfRule type="cellIs" dxfId="839" priority="855" operator="equal">
      <formula>0</formula>
    </cfRule>
  </conditionalFormatting>
  <conditionalFormatting sqref="Q32:Q34">
    <cfRule type="cellIs" dxfId="838" priority="853" operator="equal">
      <formula>"2$U$2"</formula>
    </cfRule>
  </conditionalFormatting>
  <conditionalFormatting sqref="C32:D34">
    <cfRule type="cellIs" dxfId="837" priority="857" stopIfTrue="1" operator="equal">
      <formula>#REF!</formula>
    </cfRule>
  </conditionalFormatting>
  <conditionalFormatting sqref="B32:B34">
    <cfRule type="cellIs" dxfId="836" priority="856" stopIfTrue="1" operator="equal">
      <formula>#REF!</formula>
    </cfRule>
  </conditionalFormatting>
  <conditionalFormatting sqref="R32:R34">
    <cfRule type="cellIs" dxfId="835" priority="852" operator="equal">
      <formula>"2$U$2"</formula>
    </cfRule>
  </conditionalFormatting>
  <conditionalFormatting sqref="S32:S34">
    <cfRule type="cellIs" dxfId="834" priority="849" operator="between">
      <formula>1</formula>
      <formula>5</formula>
    </cfRule>
    <cfRule type="cellIs" dxfId="833" priority="850" operator="equal">
      <formula>0</formula>
    </cfRule>
  </conditionalFormatting>
  <conditionalFormatting sqref="B32:D34">
    <cfRule type="cellIs" dxfId="832" priority="851" stopIfTrue="1" operator="equal">
      <formula>#REF!</formula>
    </cfRule>
  </conditionalFormatting>
  <conditionalFormatting sqref="S32:S34">
    <cfRule type="cellIs" dxfId="831" priority="845" operator="between">
      <formula>1</formula>
      <formula>5</formula>
    </cfRule>
    <cfRule type="cellIs" dxfId="830" priority="846" operator="equal">
      <formula>0</formula>
    </cfRule>
  </conditionalFormatting>
  <conditionalFormatting sqref="B32:C34">
    <cfRule type="cellIs" dxfId="829" priority="848" stopIfTrue="1" operator="equal">
      <formula>#REF!</formula>
    </cfRule>
  </conditionalFormatting>
  <conditionalFormatting sqref="D32:D34">
    <cfRule type="cellIs" dxfId="828" priority="847" stopIfTrue="1" operator="equal">
      <formula>#REF!</formula>
    </cfRule>
  </conditionalFormatting>
  <conditionalFormatting sqref="R32:R34">
    <cfRule type="cellIs" dxfId="827" priority="834" operator="equal">
      <formula>"2$U$2"</formula>
    </cfRule>
  </conditionalFormatting>
  <conditionalFormatting sqref="S32:S34">
    <cfRule type="cellIs" dxfId="826" priority="825" operator="between">
      <formula>1</formula>
      <formula>5</formula>
    </cfRule>
    <cfRule type="cellIs" dxfId="825" priority="826" operator="equal">
      <formula>0</formula>
    </cfRule>
  </conditionalFormatting>
  <conditionalFormatting sqref="Q32:Q34">
    <cfRule type="cellIs" dxfId="824" priority="835" operator="equal">
      <formula>"2$U$2"</formula>
    </cfRule>
  </conditionalFormatting>
  <conditionalFormatting sqref="S32:S34">
    <cfRule type="cellIs" dxfId="823" priority="817" operator="between">
      <formula>1</formula>
      <formula>5</formula>
    </cfRule>
    <cfRule type="cellIs" dxfId="822" priority="818" operator="equal">
      <formula>0</formula>
    </cfRule>
  </conditionalFormatting>
  <conditionalFormatting sqref="S32:S34">
    <cfRule type="cellIs" dxfId="821" priority="821" operator="between">
      <formula>1</formula>
      <formula>5</formula>
    </cfRule>
    <cfRule type="cellIs" dxfId="820" priority="822" operator="equal">
      <formula>0</formula>
    </cfRule>
  </conditionalFormatting>
  <conditionalFormatting sqref="Q32:Q34">
    <cfRule type="cellIs" dxfId="819" priority="816" operator="equal">
      <formula>"2$U$2"</formula>
    </cfRule>
  </conditionalFormatting>
  <conditionalFormatting sqref="C32:D34">
    <cfRule type="cellIs" dxfId="818" priority="820" stopIfTrue="1" operator="equal">
      <formula>#REF!</formula>
    </cfRule>
  </conditionalFormatting>
  <conditionalFormatting sqref="B32:B34">
    <cfRule type="cellIs" dxfId="817" priority="819" stopIfTrue="1" operator="equal">
      <formula>#REF!</formula>
    </cfRule>
  </conditionalFormatting>
  <conditionalFormatting sqref="C32:D34">
    <cfRule type="cellIs" dxfId="816" priority="833" stopIfTrue="1" operator="equal">
      <formula>#REF!</formula>
    </cfRule>
  </conditionalFormatting>
  <conditionalFormatting sqref="B32:B34">
    <cfRule type="cellIs" dxfId="815" priority="832" stopIfTrue="1" operator="equal">
      <formula>#REF!</formula>
    </cfRule>
  </conditionalFormatting>
  <conditionalFormatting sqref="B32:D34">
    <cfRule type="cellIs" dxfId="814" priority="827" stopIfTrue="1" operator="equal">
      <formula>#REF!</formula>
    </cfRule>
  </conditionalFormatting>
  <conditionalFormatting sqref="Q32:R34">
    <cfRule type="cellIs" dxfId="813" priority="996" operator="equal">
      <formula>"2$U$2"</formula>
    </cfRule>
  </conditionalFormatting>
  <conditionalFormatting sqref="V32:XFD34 T32:T34 A32:A34 C32:D34">
    <cfRule type="cellIs" dxfId="812" priority="995" stopIfTrue="1" operator="equal">
      <formula>#REF!</formula>
    </cfRule>
  </conditionalFormatting>
  <conditionalFormatting sqref="B32:B34">
    <cfRule type="cellIs" dxfId="811" priority="994" stopIfTrue="1" operator="equal">
      <formula>#REF!</formula>
    </cfRule>
  </conditionalFormatting>
  <conditionalFormatting sqref="S32:S34">
    <cfRule type="cellIs" dxfId="810" priority="992" operator="between">
      <formula>1</formula>
      <formula>5</formula>
    </cfRule>
    <cfRule type="cellIs" dxfId="809" priority="993" operator="equal">
      <formula>0</formula>
    </cfRule>
  </conditionalFormatting>
  <conditionalFormatting sqref="Q32:Q34">
    <cfRule type="cellIs" dxfId="808" priority="991" operator="equal">
      <formula>"2$U$2"</formula>
    </cfRule>
  </conditionalFormatting>
  <conditionalFormatting sqref="R32:R34">
    <cfRule type="cellIs" dxfId="807" priority="990" operator="equal">
      <formula>"2$U$2"</formula>
    </cfRule>
  </conditionalFormatting>
  <conditionalFormatting sqref="T32:XFD34 A32:C34">
    <cfRule type="cellIs" dxfId="806" priority="976" stopIfTrue="1" operator="equal">
      <formula>#REF!</formula>
    </cfRule>
  </conditionalFormatting>
  <conditionalFormatting sqref="S32:S34">
    <cfRule type="cellIs" dxfId="805" priority="969" operator="between">
      <formula>1</formula>
      <formula>5</formula>
    </cfRule>
    <cfRule type="cellIs" dxfId="804" priority="970" operator="equal">
      <formula>0</formula>
    </cfRule>
  </conditionalFormatting>
  <conditionalFormatting sqref="R32:R34">
    <cfRule type="cellIs" dxfId="803" priority="967" operator="equal">
      <formula>"2$U$2"</formula>
    </cfRule>
  </conditionalFormatting>
  <conditionalFormatting sqref="Q32:Q34">
    <cfRule type="cellIs" dxfId="802" priority="968" operator="equal">
      <formula>"2$U$2"</formula>
    </cfRule>
  </conditionalFormatting>
  <conditionalFormatting sqref="S32:S34">
    <cfRule type="cellIs" dxfId="801" priority="955" operator="between">
      <formula>1</formula>
      <formula>5</formula>
    </cfRule>
    <cfRule type="cellIs" dxfId="800" priority="956" operator="equal">
      <formula>0</formula>
    </cfRule>
  </conditionalFormatting>
  <conditionalFormatting sqref="S32:S34">
    <cfRule type="cellIs" dxfId="799" priority="957" operator="between">
      <formula>1</formula>
      <formula>5</formula>
    </cfRule>
    <cfRule type="cellIs" dxfId="798" priority="958" operator="equal">
      <formula>0</formula>
    </cfRule>
  </conditionalFormatting>
  <conditionalFormatting sqref="R32:R34">
    <cfRule type="cellIs" dxfId="797" priority="951" operator="equal">
      <formula>"2$U$2"</formula>
    </cfRule>
  </conditionalFormatting>
  <conditionalFormatting sqref="S32:S34">
    <cfRule type="cellIs" dxfId="796" priority="953" operator="between">
      <formula>1</formula>
      <formula>5</formula>
    </cfRule>
    <cfRule type="cellIs" dxfId="795" priority="954" operator="equal">
      <formula>0</formula>
    </cfRule>
  </conditionalFormatting>
  <conditionalFormatting sqref="S32:S34">
    <cfRule type="cellIs" dxfId="794" priority="987" operator="between">
      <formula>1</formula>
      <formula>5</formula>
    </cfRule>
    <cfRule type="cellIs" dxfId="793" priority="988" operator="equal">
      <formula>0</formula>
    </cfRule>
  </conditionalFormatting>
  <conditionalFormatting sqref="A32:D34 T32:XFD34">
    <cfRule type="cellIs" dxfId="792" priority="989" stopIfTrue="1" operator="equal">
      <formula>#REF!</formula>
    </cfRule>
  </conditionalFormatting>
  <conditionalFormatting sqref="A32:C34 T32:XFD34">
    <cfRule type="cellIs" dxfId="791" priority="986" stopIfTrue="1" operator="equal">
      <formula>#REF!</formula>
    </cfRule>
  </conditionalFormatting>
  <conditionalFormatting sqref="T32:XFD34 A32:D34">
    <cfRule type="cellIs" dxfId="790" priority="985" stopIfTrue="1" operator="equal">
      <formula>#REF!</formula>
    </cfRule>
  </conditionalFormatting>
  <conditionalFormatting sqref="B32:B34">
    <cfRule type="cellIs" dxfId="789" priority="984" stopIfTrue="1" operator="equal">
      <formula>#REF!</formula>
    </cfRule>
  </conditionalFormatting>
  <conditionalFormatting sqref="A32:D34 T32:XFD34">
    <cfRule type="cellIs" dxfId="788" priority="983" stopIfTrue="1" operator="equal">
      <formula>#REF!</formula>
    </cfRule>
  </conditionalFormatting>
  <conditionalFormatting sqref="T32:XFD34">
    <cfRule type="cellIs" dxfId="787" priority="980" stopIfTrue="1" operator="equal">
      <formula>#REF!</formula>
    </cfRule>
  </conditionalFormatting>
  <conditionalFormatting sqref="T32:XFD34">
    <cfRule type="cellIs" dxfId="786" priority="982" stopIfTrue="1" operator="equal">
      <formula>#REF!</formula>
    </cfRule>
  </conditionalFormatting>
  <conditionalFormatting sqref="T32:XFD34">
    <cfRule type="cellIs" dxfId="785" priority="981" stopIfTrue="1" operator="equal">
      <formula>#REF!</formula>
    </cfRule>
  </conditionalFormatting>
  <conditionalFormatting sqref="S32:S34">
    <cfRule type="cellIs" dxfId="784" priority="977" operator="between">
      <formula>1</formula>
      <formula>5</formula>
    </cfRule>
    <cfRule type="cellIs" dxfId="783" priority="978" operator="equal">
      <formula>0</formula>
    </cfRule>
  </conditionalFormatting>
  <conditionalFormatting sqref="T32:XFD34 A32:D34">
    <cfRule type="cellIs" dxfId="782" priority="966" stopIfTrue="1" operator="equal">
      <formula>#REF!</formula>
    </cfRule>
  </conditionalFormatting>
  <conditionalFormatting sqref="S32:S34">
    <cfRule type="cellIs" dxfId="781" priority="973" operator="between">
      <formula>1</formula>
      <formula>5</formula>
    </cfRule>
    <cfRule type="cellIs" dxfId="780" priority="974" operator="equal">
      <formula>0</formula>
    </cfRule>
  </conditionalFormatting>
  <conditionalFormatting sqref="C32:D34 A32:A34 T32:XFD34">
    <cfRule type="cellIs" dxfId="779" priority="972" stopIfTrue="1" operator="equal">
      <formula>#REF!</formula>
    </cfRule>
  </conditionalFormatting>
  <conditionalFormatting sqref="B32:B34">
    <cfRule type="cellIs" dxfId="778" priority="971" stopIfTrue="1" operator="equal">
      <formula>#REF!</formula>
    </cfRule>
  </conditionalFormatting>
  <conditionalFormatting sqref="A32:D34 T32:XFD34">
    <cfRule type="cellIs" dxfId="777" priority="979" stopIfTrue="1" operator="equal">
      <formula>#REF!</formula>
    </cfRule>
  </conditionalFormatting>
  <conditionalFormatting sqref="D32:D34">
    <cfRule type="cellIs" dxfId="776" priority="975" stopIfTrue="1" operator="equal">
      <formula>#REF!</formula>
    </cfRule>
  </conditionalFormatting>
  <conditionalFormatting sqref="A32:A34 C32:D34">
    <cfRule type="cellIs" dxfId="775" priority="965" stopIfTrue="1" operator="equal">
      <formula>#REF!</formula>
    </cfRule>
  </conditionalFormatting>
  <conditionalFormatting sqref="A32:A34 C32:C34">
    <cfRule type="cellIs" dxfId="774" priority="964" stopIfTrue="1" operator="equal">
      <formula>#REF!</formula>
    </cfRule>
  </conditionalFormatting>
  <conditionalFormatting sqref="D32:D34">
    <cfRule type="cellIs" dxfId="773" priority="963" stopIfTrue="1" operator="equal">
      <formula>#REF!</formula>
    </cfRule>
  </conditionalFormatting>
  <conditionalFormatting sqref="C32:D34 A32:A34">
    <cfRule type="cellIs" dxfId="772" priority="962" stopIfTrue="1" operator="equal">
      <formula>#REF!</formula>
    </cfRule>
  </conditionalFormatting>
  <conditionalFormatting sqref="B32:B34">
    <cfRule type="cellIs" dxfId="771" priority="959" stopIfTrue="1" operator="equal">
      <formula>#REF!</formula>
    </cfRule>
  </conditionalFormatting>
  <conditionalFormatting sqref="B32:B34">
    <cfRule type="cellIs" dxfId="770" priority="961" stopIfTrue="1" operator="equal">
      <formula>#REF!</formula>
    </cfRule>
  </conditionalFormatting>
  <conditionalFormatting sqref="B32:B34">
    <cfRule type="cellIs" dxfId="769" priority="960" stopIfTrue="1" operator="equal">
      <formula>#REF!</formula>
    </cfRule>
  </conditionalFormatting>
  <conditionalFormatting sqref="Q32:Q34">
    <cfRule type="cellIs" dxfId="768" priority="952" operator="equal">
      <formula>"2$U$2"</formula>
    </cfRule>
  </conditionalFormatting>
  <conditionalFormatting sqref="C32:D34 A32:A34 T32:T34 V32:XFD34">
    <cfRule type="cellIs" dxfId="767" priority="814" stopIfTrue="1" operator="equal">
      <formula>#REF!</formula>
    </cfRule>
  </conditionalFormatting>
  <conditionalFormatting sqref="B32:B34">
    <cfRule type="cellIs" dxfId="766" priority="813" stopIfTrue="1" operator="equal">
      <formula>#REF!</formula>
    </cfRule>
  </conditionalFormatting>
  <conditionalFormatting sqref="Q32:Q34">
    <cfRule type="cellIs" dxfId="765" priority="803" operator="equal">
      <formula>"2$U$2"</formula>
    </cfRule>
  </conditionalFormatting>
  <conditionalFormatting sqref="D32:D34">
    <cfRule type="cellIs" dxfId="764" priority="787" stopIfTrue="1" operator="equal">
      <formula>#REF!</formula>
    </cfRule>
  </conditionalFormatting>
  <conditionalFormatting sqref="B32:B34">
    <cfRule type="cellIs" dxfId="763" priority="773" stopIfTrue="1" operator="equal">
      <formula>#REF!</formula>
    </cfRule>
  </conditionalFormatting>
  <conditionalFormatting sqref="B32:B34">
    <cfRule type="cellIs" dxfId="762" priority="772" stopIfTrue="1" operator="equal">
      <formula>#REF!</formula>
    </cfRule>
  </conditionalFormatting>
  <conditionalFormatting sqref="B32:B34">
    <cfRule type="cellIs" dxfId="761" priority="771" stopIfTrue="1" operator="equal">
      <formula>#REF!</formula>
    </cfRule>
  </conditionalFormatting>
  <conditionalFormatting sqref="R32:R34">
    <cfRule type="cellIs" dxfId="760" priority="763" operator="equal">
      <formula>"2$U$2"</formula>
    </cfRule>
  </conditionalFormatting>
  <conditionalFormatting sqref="R32:R34">
    <cfRule type="cellIs" dxfId="759" priority="802" operator="equal">
      <formula>"2$U$2"</formula>
    </cfRule>
  </conditionalFormatting>
  <conditionalFormatting sqref="R32:R34">
    <cfRule type="cellIs" dxfId="758" priority="779" operator="equal">
      <formula>"2$U$2"</formula>
    </cfRule>
  </conditionalFormatting>
  <conditionalFormatting sqref="S32:S34">
    <cfRule type="cellIs" dxfId="757" priority="799" operator="between">
      <formula>1</formula>
      <formula>5</formula>
    </cfRule>
    <cfRule type="cellIs" dxfId="756" priority="800" operator="equal">
      <formula>0</formula>
    </cfRule>
  </conditionalFormatting>
  <conditionalFormatting sqref="Q32:Q34">
    <cfRule type="cellIs" dxfId="755" priority="764" operator="equal">
      <formula>"2$U$2"</formula>
    </cfRule>
  </conditionalFormatting>
  <conditionalFormatting sqref="S32:S34">
    <cfRule type="cellIs" dxfId="754" priority="811" operator="between">
      <formula>1</formula>
      <formula>5</formula>
    </cfRule>
    <cfRule type="cellIs" dxfId="753" priority="812" operator="equal">
      <formula>0</formula>
    </cfRule>
  </conditionalFormatting>
  <conditionalFormatting sqref="Q32:Q34">
    <cfRule type="cellIs" dxfId="752" priority="810" operator="equal">
      <formula>"2$U$2"</formula>
    </cfRule>
  </conditionalFormatting>
  <conditionalFormatting sqref="R32:R34">
    <cfRule type="cellIs" dxfId="751" priority="809" operator="equal">
      <formula>"2$U$2"</formula>
    </cfRule>
  </conditionalFormatting>
  <conditionalFormatting sqref="Q32:R34">
    <cfRule type="cellIs" dxfId="750" priority="808" operator="equal">
      <formula>"2$U$2"</formula>
    </cfRule>
  </conditionalFormatting>
  <conditionalFormatting sqref="C32:D34 A32:A34 T32:T34 V32:XFD34">
    <cfRule type="cellIs" dxfId="749" priority="807" stopIfTrue="1" operator="equal">
      <formula>#REF!</formula>
    </cfRule>
  </conditionalFormatting>
  <conditionalFormatting sqref="B32:B34">
    <cfRule type="cellIs" dxfId="748" priority="806" stopIfTrue="1" operator="equal">
      <formula>#REF!</formula>
    </cfRule>
  </conditionalFormatting>
  <conditionalFormatting sqref="S32:S34">
    <cfRule type="cellIs" dxfId="747" priority="804" operator="between">
      <formula>1</formula>
      <formula>5</formula>
    </cfRule>
    <cfRule type="cellIs" dxfId="746" priority="805" operator="equal">
      <formula>0</formula>
    </cfRule>
  </conditionalFormatting>
  <conditionalFormatting sqref="T32:XFD34 A32:C34">
    <cfRule type="cellIs" dxfId="745" priority="788" stopIfTrue="1" operator="equal">
      <formula>#REF!</formula>
    </cfRule>
  </conditionalFormatting>
  <conditionalFormatting sqref="S32:S34">
    <cfRule type="cellIs" dxfId="744" priority="781" operator="between">
      <formula>1</formula>
      <formula>5</formula>
    </cfRule>
    <cfRule type="cellIs" dxfId="743" priority="782" operator="equal">
      <formula>0</formula>
    </cfRule>
  </conditionalFormatting>
  <conditionalFormatting sqref="Q32:Q34">
    <cfRule type="cellIs" dxfId="742" priority="780" operator="equal">
      <formula>"2$U$2"</formula>
    </cfRule>
  </conditionalFormatting>
  <conditionalFormatting sqref="S32:S34">
    <cfRule type="cellIs" dxfId="741" priority="767" operator="between">
      <formula>1</formula>
      <formula>5</formula>
    </cfRule>
    <cfRule type="cellIs" dxfId="740" priority="768" operator="equal">
      <formula>0</formula>
    </cfRule>
  </conditionalFormatting>
  <conditionalFormatting sqref="S32:S34">
    <cfRule type="cellIs" dxfId="739" priority="769" operator="between">
      <formula>1</formula>
      <formula>5</formula>
    </cfRule>
    <cfRule type="cellIs" dxfId="738" priority="770" operator="equal">
      <formula>0</formula>
    </cfRule>
  </conditionalFormatting>
  <conditionalFormatting sqref="S32:S34">
    <cfRule type="cellIs" dxfId="737" priority="765" operator="between">
      <formula>1</formula>
      <formula>5</formula>
    </cfRule>
    <cfRule type="cellIs" dxfId="736" priority="766" operator="equal">
      <formula>0</formula>
    </cfRule>
  </conditionalFormatting>
  <conditionalFormatting sqref="A32:D34 T32:XFD34">
    <cfRule type="cellIs" dxfId="735" priority="801" stopIfTrue="1" operator="equal">
      <formula>#REF!</formula>
    </cfRule>
  </conditionalFormatting>
  <conditionalFormatting sqref="A32:C34 T32:XFD34">
    <cfRule type="cellIs" dxfId="734" priority="798" stopIfTrue="1" operator="equal">
      <formula>#REF!</formula>
    </cfRule>
  </conditionalFormatting>
  <conditionalFormatting sqref="T32:XFD34 A32:D34">
    <cfRule type="cellIs" dxfId="733" priority="797" stopIfTrue="1" operator="equal">
      <formula>#REF!</formula>
    </cfRule>
  </conditionalFormatting>
  <conditionalFormatting sqref="B32:B34">
    <cfRule type="cellIs" dxfId="732" priority="796" stopIfTrue="1" operator="equal">
      <formula>#REF!</formula>
    </cfRule>
  </conditionalFormatting>
  <conditionalFormatting sqref="A32:D34 T32:XFD34">
    <cfRule type="cellIs" dxfId="731" priority="795" stopIfTrue="1" operator="equal">
      <formula>#REF!</formula>
    </cfRule>
  </conditionalFormatting>
  <conditionalFormatting sqref="T32:XFD34">
    <cfRule type="cellIs" dxfId="730" priority="792" stopIfTrue="1" operator="equal">
      <formula>#REF!</formula>
    </cfRule>
  </conditionalFormatting>
  <conditionalFormatting sqref="T32:XFD34">
    <cfRule type="cellIs" dxfId="729" priority="794" stopIfTrue="1" operator="equal">
      <formula>#REF!</formula>
    </cfRule>
  </conditionalFormatting>
  <conditionalFormatting sqref="T32:XFD34">
    <cfRule type="cellIs" dxfId="728" priority="793" stopIfTrue="1" operator="equal">
      <formula>#REF!</formula>
    </cfRule>
  </conditionalFormatting>
  <conditionalFormatting sqref="S32:S34">
    <cfRule type="cellIs" dxfId="727" priority="789" operator="between">
      <formula>1</formula>
      <formula>5</formula>
    </cfRule>
    <cfRule type="cellIs" dxfId="726" priority="790" operator="equal">
      <formula>0</formula>
    </cfRule>
  </conditionalFormatting>
  <conditionalFormatting sqref="T32:XFD34 A32:D34">
    <cfRule type="cellIs" dxfId="725" priority="778" stopIfTrue="1" operator="equal">
      <formula>#REF!</formula>
    </cfRule>
  </conditionalFormatting>
  <conditionalFormatting sqref="S32:S34">
    <cfRule type="cellIs" dxfId="724" priority="785" operator="between">
      <formula>1</formula>
      <formula>5</formula>
    </cfRule>
    <cfRule type="cellIs" dxfId="723" priority="786" operator="equal">
      <formula>0</formula>
    </cfRule>
  </conditionalFormatting>
  <conditionalFormatting sqref="C32:D34 A32:A34 T32:XFD34">
    <cfRule type="cellIs" dxfId="722" priority="784" stopIfTrue="1" operator="equal">
      <formula>#REF!</formula>
    </cfRule>
  </conditionalFormatting>
  <conditionalFormatting sqref="B32:B34">
    <cfRule type="cellIs" dxfId="721" priority="783" stopIfTrue="1" operator="equal">
      <formula>#REF!</formula>
    </cfRule>
  </conditionalFormatting>
  <conditionalFormatting sqref="A32:D34 T32:XFD34">
    <cfRule type="cellIs" dxfId="720" priority="791" stopIfTrue="1" operator="equal">
      <formula>#REF!</formula>
    </cfRule>
  </conditionalFormatting>
  <conditionalFormatting sqref="A32:A34 C32:D34">
    <cfRule type="cellIs" dxfId="719" priority="777" stopIfTrue="1" operator="equal">
      <formula>#REF!</formula>
    </cfRule>
  </conditionalFormatting>
  <conditionalFormatting sqref="A32:A34 C32:C34">
    <cfRule type="cellIs" dxfId="718" priority="776" stopIfTrue="1" operator="equal">
      <formula>#REF!</formula>
    </cfRule>
  </conditionalFormatting>
  <conditionalFormatting sqref="D32:D34">
    <cfRule type="cellIs" dxfId="717" priority="775" stopIfTrue="1" operator="equal">
      <formula>#REF!</formula>
    </cfRule>
  </conditionalFormatting>
  <conditionalFormatting sqref="C32:D34 A32:A34">
    <cfRule type="cellIs" dxfId="716" priority="774" stopIfTrue="1" operator="equal">
      <formula>#REF!</formula>
    </cfRule>
  </conditionalFormatting>
  <conditionalFormatting sqref="S32:S34">
    <cfRule type="cellIs" dxfId="715" priority="760" operator="between">
      <formula>1</formula>
      <formula>5</formula>
    </cfRule>
    <cfRule type="cellIs" dxfId="714" priority="761" operator="equal">
      <formula>0</formula>
    </cfRule>
  </conditionalFormatting>
  <conditionalFormatting sqref="A32:D34 T32:T34 V32:XFD34">
    <cfRule type="cellIs" dxfId="713" priority="759" stopIfTrue="1" operator="equal">
      <formula>#REF!</formula>
    </cfRule>
  </conditionalFormatting>
  <conditionalFormatting sqref="Q32:R34">
    <cfRule type="cellIs" dxfId="712" priority="758" operator="equal">
      <formula>"2$U$2"</formula>
    </cfRule>
  </conditionalFormatting>
  <conditionalFormatting sqref="C32:D34 A32:A34 V32:XFD34 T32:T34">
    <cfRule type="cellIs" dxfId="711" priority="757" stopIfTrue="1" operator="equal">
      <formula>#REF!</formula>
    </cfRule>
  </conditionalFormatting>
  <conditionalFormatting sqref="B32:B34">
    <cfRule type="cellIs" dxfId="710" priority="756" stopIfTrue="1" operator="equal">
      <formula>#REF!</formula>
    </cfRule>
  </conditionalFormatting>
  <conditionalFormatting sqref="Q32:R34">
    <cfRule type="cellIs" dxfId="709" priority="709" operator="equal">
      <formula>"2$U$2"</formula>
    </cfRule>
  </conditionalFormatting>
  <conditionalFormatting sqref="S32:S34">
    <cfRule type="cellIs" dxfId="708" priority="676" operator="between">
      <formula>1</formula>
      <formula>5</formula>
    </cfRule>
    <cfRule type="cellIs" dxfId="707" priority="677" operator="equal">
      <formula>0</formula>
    </cfRule>
  </conditionalFormatting>
  <conditionalFormatting sqref="R32:R34">
    <cfRule type="cellIs" dxfId="706" priority="686" operator="equal">
      <formula>"2$U$2"</formula>
    </cfRule>
  </conditionalFormatting>
  <conditionalFormatting sqref="S32:S34">
    <cfRule type="cellIs" dxfId="705" priority="706" operator="between">
      <formula>1</formula>
      <formula>5</formula>
    </cfRule>
    <cfRule type="cellIs" dxfId="704" priority="707" operator="equal">
      <formula>0</formula>
    </cfRule>
  </conditionalFormatting>
  <conditionalFormatting sqref="A32:D34 T32:XFD34">
    <cfRule type="cellIs" dxfId="703" priority="708" stopIfTrue="1" operator="equal">
      <formula>#REF!</formula>
    </cfRule>
  </conditionalFormatting>
  <conditionalFormatting sqref="A32:C34 T32:XFD34">
    <cfRule type="cellIs" dxfId="702" priority="705" stopIfTrue="1" operator="equal">
      <formula>#REF!</formula>
    </cfRule>
  </conditionalFormatting>
  <conditionalFormatting sqref="T32:XFD34 A32:D34">
    <cfRule type="cellIs" dxfId="701" priority="704" stopIfTrue="1" operator="equal">
      <formula>#REF!</formula>
    </cfRule>
  </conditionalFormatting>
  <conditionalFormatting sqref="B32:B34">
    <cfRule type="cellIs" dxfId="700" priority="703" stopIfTrue="1" operator="equal">
      <formula>#REF!</formula>
    </cfRule>
  </conditionalFormatting>
  <conditionalFormatting sqref="A32:D34 T32:XFD34">
    <cfRule type="cellIs" dxfId="699" priority="702" stopIfTrue="1" operator="equal">
      <formula>#REF!</formula>
    </cfRule>
  </conditionalFormatting>
  <conditionalFormatting sqref="T32:XFD34">
    <cfRule type="cellIs" dxfId="698" priority="699" stopIfTrue="1" operator="equal">
      <formula>#REF!</formula>
    </cfRule>
  </conditionalFormatting>
  <conditionalFormatting sqref="T32:XFD34">
    <cfRule type="cellIs" dxfId="697" priority="701" stopIfTrue="1" operator="equal">
      <formula>#REF!</formula>
    </cfRule>
  </conditionalFormatting>
  <conditionalFormatting sqref="T32:XFD34">
    <cfRule type="cellIs" dxfId="696" priority="700" stopIfTrue="1" operator="equal">
      <formula>#REF!</formula>
    </cfRule>
  </conditionalFormatting>
  <conditionalFormatting sqref="S32:S34">
    <cfRule type="cellIs" dxfId="695" priority="696" operator="between">
      <formula>1</formula>
      <formula>5</formula>
    </cfRule>
    <cfRule type="cellIs" dxfId="694" priority="697" operator="equal">
      <formula>0</formula>
    </cfRule>
  </conditionalFormatting>
  <conditionalFormatting sqref="T32:XFD34 A32:D34">
    <cfRule type="cellIs" dxfId="693" priority="685" stopIfTrue="1" operator="equal">
      <formula>#REF!</formula>
    </cfRule>
  </conditionalFormatting>
  <conditionalFormatting sqref="S32:S34">
    <cfRule type="cellIs" dxfId="692" priority="688" operator="between">
      <formula>1</formula>
      <formula>5</formula>
    </cfRule>
    <cfRule type="cellIs" dxfId="691" priority="689" operator="equal">
      <formula>0</formula>
    </cfRule>
  </conditionalFormatting>
  <conditionalFormatting sqref="Q32:Q34">
    <cfRule type="cellIs" dxfId="690" priority="687" operator="equal">
      <formula>"2$U$2"</formula>
    </cfRule>
  </conditionalFormatting>
  <conditionalFormatting sqref="S32:S34">
    <cfRule type="cellIs" dxfId="689" priority="692" operator="between">
      <formula>1</formula>
      <formula>5</formula>
    </cfRule>
    <cfRule type="cellIs" dxfId="688" priority="693" operator="equal">
      <formula>0</formula>
    </cfRule>
  </conditionalFormatting>
  <conditionalFormatting sqref="C32:D34 A32:A34 T32:XFD34">
    <cfRule type="cellIs" dxfId="687" priority="691" stopIfTrue="1" operator="equal">
      <formula>#REF!</formula>
    </cfRule>
  </conditionalFormatting>
  <conditionalFormatting sqref="B32:B34">
    <cfRule type="cellIs" dxfId="686" priority="690" stopIfTrue="1" operator="equal">
      <formula>#REF!</formula>
    </cfRule>
  </conditionalFormatting>
  <conditionalFormatting sqref="A32:D34 T32:XFD34">
    <cfRule type="cellIs" dxfId="685" priority="698" stopIfTrue="1" operator="equal">
      <formula>#REF!</formula>
    </cfRule>
  </conditionalFormatting>
  <conditionalFormatting sqref="T32:XFD34 A32:C34">
    <cfRule type="cellIs" dxfId="684" priority="695" stopIfTrue="1" operator="equal">
      <formula>#REF!</formula>
    </cfRule>
  </conditionalFormatting>
  <conditionalFormatting sqref="D32:D34">
    <cfRule type="cellIs" dxfId="683" priority="694" stopIfTrue="1" operator="equal">
      <formula>#REF!</formula>
    </cfRule>
  </conditionalFormatting>
  <conditionalFormatting sqref="A32:A34 C32:D34">
    <cfRule type="cellIs" dxfId="682" priority="684" stopIfTrue="1" operator="equal">
      <formula>#REF!</formula>
    </cfRule>
  </conditionalFormatting>
  <conditionalFormatting sqref="A32:A34 C32:C34">
    <cfRule type="cellIs" dxfId="681" priority="683" stopIfTrue="1" operator="equal">
      <formula>#REF!</formula>
    </cfRule>
  </conditionalFormatting>
  <conditionalFormatting sqref="D32:D34">
    <cfRule type="cellIs" dxfId="680" priority="682" stopIfTrue="1" operator="equal">
      <formula>#REF!</formula>
    </cfRule>
  </conditionalFormatting>
  <conditionalFormatting sqref="C32:D34 A32:A34">
    <cfRule type="cellIs" dxfId="679" priority="681" stopIfTrue="1" operator="equal">
      <formula>#REF!</formula>
    </cfRule>
  </conditionalFormatting>
  <conditionalFormatting sqref="B32:B34">
    <cfRule type="cellIs" dxfId="678" priority="678" stopIfTrue="1" operator="equal">
      <formula>#REF!</formula>
    </cfRule>
  </conditionalFormatting>
  <conditionalFormatting sqref="B32:B34">
    <cfRule type="cellIs" dxfId="677" priority="680" stopIfTrue="1" operator="equal">
      <formula>#REF!</formula>
    </cfRule>
  </conditionalFormatting>
  <conditionalFormatting sqref="B32:B34">
    <cfRule type="cellIs" dxfId="676" priority="679" stopIfTrue="1" operator="equal">
      <formula>#REF!</formula>
    </cfRule>
  </conditionalFormatting>
  <conditionalFormatting sqref="S32:S34">
    <cfRule type="cellIs" dxfId="675" priority="672" operator="between">
      <formula>1</formula>
      <formula>5</formula>
    </cfRule>
    <cfRule type="cellIs" dxfId="674" priority="673" operator="equal">
      <formula>0</formula>
    </cfRule>
  </conditionalFormatting>
  <conditionalFormatting sqref="S32:S34">
    <cfRule type="cellIs" dxfId="673" priority="674" operator="between">
      <formula>1</formula>
      <formula>5</formula>
    </cfRule>
    <cfRule type="cellIs" dxfId="672" priority="675" operator="equal">
      <formula>0</formula>
    </cfRule>
  </conditionalFormatting>
  <conditionalFormatting sqref="R32:R34">
    <cfRule type="cellIs" dxfId="671" priority="670" operator="equal">
      <formula>"2$U$2"</formula>
    </cfRule>
  </conditionalFormatting>
  <conditionalFormatting sqref="Q32:Q34">
    <cfRule type="cellIs" dxfId="670" priority="671" operator="equal">
      <formula>"2$U$2"</formula>
    </cfRule>
  </conditionalFormatting>
  <conditionalFormatting sqref="Q32:R34">
    <cfRule type="cellIs" dxfId="669" priority="669" operator="equal">
      <formula>"2$U$2"</formula>
    </cfRule>
  </conditionalFormatting>
  <conditionalFormatting sqref="S32:S34">
    <cfRule type="cellIs" dxfId="668" priority="666" operator="between">
      <formula>1</formula>
      <formula>5</formula>
    </cfRule>
    <cfRule type="cellIs" dxfId="667" priority="667" operator="equal">
      <formula>0</formula>
    </cfRule>
  </conditionalFormatting>
  <conditionalFormatting sqref="T32:XFD34 A32:D34">
    <cfRule type="cellIs" dxfId="666" priority="668" stopIfTrue="1" operator="equal">
      <formula>#REF!</formula>
    </cfRule>
  </conditionalFormatting>
  <conditionalFormatting sqref="T32:XFD34 A32:C34">
    <cfRule type="cellIs" dxfId="665" priority="665" stopIfTrue="1" operator="equal">
      <formula>#REF!</formula>
    </cfRule>
  </conditionalFormatting>
  <conditionalFormatting sqref="A32:D34 T32:XFD34">
    <cfRule type="cellIs" dxfId="664" priority="664" stopIfTrue="1" operator="equal">
      <formula>#REF!</formula>
    </cfRule>
  </conditionalFormatting>
  <conditionalFormatting sqref="B32:B34">
    <cfRule type="cellIs" dxfId="663" priority="663" stopIfTrue="1" operator="equal">
      <formula>#REF!</formula>
    </cfRule>
  </conditionalFormatting>
  <conditionalFormatting sqref="T32:XFD34 A32:D34">
    <cfRule type="cellIs" dxfId="662" priority="662" stopIfTrue="1" operator="equal">
      <formula>#REF!</formula>
    </cfRule>
  </conditionalFormatting>
  <conditionalFormatting sqref="T32:XFD34">
    <cfRule type="cellIs" dxfId="661" priority="659" stopIfTrue="1" operator="equal">
      <formula>#REF!</formula>
    </cfRule>
  </conditionalFormatting>
  <conditionalFormatting sqref="T32:XFD34">
    <cfRule type="cellIs" dxfId="660" priority="661" stopIfTrue="1" operator="equal">
      <formula>#REF!</formula>
    </cfRule>
  </conditionalFormatting>
  <conditionalFormatting sqref="T32:XFD34">
    <cfRule type="cellIs" dxfId="659" priority="660" stopIfTrue="1" operator="equal">
      <formula>#REF!</formula>
    </cfRule>
  </conditionalFormatting>
  <conditionalFormatting sqref="S32:S34">
    <cfRule type="cellIs" dxfId="658" priority="656" operator="between">
      <formula>1</formula>
      <formula>5</formula>
    </cfRule>
    <cfRule type="cellIs" dxfId="657" priority="657" operator="equal">
      <formula>0</formula>
    </cfRule>
  </conditionalFormatting>
  <conditionalFormatting sqref="A32:D34 T32:XFD34">
    <cfRule type="cellIs" dxfId="656" priority="645" stopIfTrue="1" operator="equal">
      <formula>#REF!</formula>
    </cfRule>
  </conditionalFormatting>
  <conditionalFormatting sqref="R32:R34">
    <cfRule type="cellIs" dxfId="655" priority="646" operator="equal">
      <formula>"2$U$2"</formula>
    </cfRule>
  </conditionalFormatting>
  <conditionalFormatting sqref="S32:S34">
    <cfRule type="cellIs" dxfId="654" priority="648" operator="between">
      <formula>1</formula>
      <formula>5</formula>
    </cfRule>
    <cfRule type="cellIs" dxfId="653" priority="649" operator="equal">
      <formula>0</formula>
    </cfRule>
  </conditionalFormatting>
  <conditionalFormatting sqref="Q32:Q34">
    <cfRule type="cellIs" dxfId="652" priority="647" operator="equal">
      <formula>"2$U$2"</formula>
    </cfRule>
  </conditionalFormatting>
  <conditionalFormatting sqref="S32:S34">
    <cfRule type="cellIs" dxfId="651" priority="652" operator="between">
      <formula>1</formula>
      <formula>5</formula>
    </cfRule>
    <cfRule type="cellIs" dxfId="650" priority="653" operator="equal">
      <formula>0</formula>
    </cfRule>
  </conditionalFormatting>
  <conditionalFormatting sqref="T32:XFD34 A32:A34 C32:D34">
    <cfRule type="cellIs" dxfId="649" priority="651" stopIfTrue="1" operator="equal">
      <formula>#REF!</formula>
    </cfRule>
  </conditionalFormatting>
  <conditionalFormatting sqref="B32:B34">
    <cfRule type="cellIs" dxfId="648" priority="650" stopIfTrue="1" operator="equal">
      <formula>#REF!</formula>
    </cfRule>
  </conditionalFormatting>
  <conditionalFormatting sqref="T32:XFD34 A32:D34">
    <cfRule type="cellIs" dxfId="647" priority="658" stopIfTrue="1" operator="equal">
      <formula>#REF!</formula>
    </cfRule>
  </conditionalFormatting>
  <conditionalFormatting sqref="A32:C34 T32:XFD34">
    <cfRule type="cellIs" dxfId="646" priority="655" stopIfTrue="1" operator="equal">
      <formula>#REF!</formula>
    </cfRule>
  </conditionalFormatting>
  <conditionalFormatting sqref="D32:D34">
    <cfRule type="cellIs" dxfId="645" priority="654" stopIfTrue="1" operator="equal">
      <formula>#REF!</formula>
    </cfRule>
  </conditionalFormatting>
  <conditionalFormatting sqref="C32:D34 A32:A34">
    <cfRule type="cellIs" dxfId="644" priority="644" stopIfTrue="1" operator="equal">
      <formula>#REF!</formula>
    </cfRule>
  </conditionalFormatting>
  <conditionalFormatting sqref="C32:C34 A32:A34">
    <cfRule type="cellIs" dxfId="643" priority="643" stopIfTrue="1" operator="equal">
      <formula>#REF!</formula>
    </cfRule>
  </conditionalFormatting>
  <conditionalFormatting sqref="D32:D34">
    <cfRule type="cellIs" dxfId="642" priority="642" stopIfTrue="1" operator="equal">
      <formula>#REF!</formula>
    </cfRule>
  </conditionalFormatting>
  <conditionalFormatting sqref="A32:A34 C32:D34">
    <cfRule type="cellIs" dxfId="641" priority="641" stopIfTrue="1" operator="equal">
      <formula>#REF!</formula>
    </cfRule>
  </conditionalFormatting>
  <conditionalFormatting sqref="B32:B34">
    <cfRule type="cellIs" dxfId="640" priority="638" stopIfTrue="1" operator="equal">
      <formula>#REF!</formula>
    </cfRule>
  </conditionalFormatting>
  <conditionalFormatting sqref="B32:B34">
    <cfRule type="cellIs" dxfId="639" priority="640" stopIfTrue="1" operator="equal">
      <formula>#REF!</formula>
    </cfRule>
  </conditionalFormatting>
  <conditionalFormatting sqref="B32:B34">
    <cfRule type="cellIs" dxfId="638" priority="639" stopIfTrue="1" operator="equal">
      <formula>#REF!</formula>
    </cfRule>
  </conditionalFormatting>
  <conditionalFormatting sqref="S32:S34">
    <cfRule type="cellIs" dxfId="637" priority="632" operator="between">
      <formula>1</formula>
      <formula>5</formula>
    </cfRule>
    <cfRule type="cellIs" dxfId="636" priority="633" operator="equal">
      <formula>0</formula>
    </cfRule>
  </conditionalFormatting>
  <conditionalFormatting sqref="S32:S34">
    <cfRule type="cellIs" dxfId="635" priority="636" operator="between">
      <formula>1</formula>
      <formula>5</formula>
    </cfRule>
    <cfRule type="cellIs" dxfId="634" priority="637" operator="equal">
      <formula>0</formula>
    </cfRule>
  </conditionalFormatting>
  <conditionalFormatting sqref="S32:S34">
    <cfRule type="cellIs" dxfId="633" priority="634" operator="between">
      <formula>1</formula>
      <formula>5</formula>
    </cfRule>
    <cfRule type="cellIs" dxfId="632" priority="635" operator="equal">
      <formula>0</formula>
    </cfRule>
  </conditionalFormatting>
  <conditionalFormatting sqref="R32:R34">
    <cfRule type="cellIs" dxfId="631" priority="630" operator="equal">
      <formula>"2$U$2"</formula>
    </cfRule>
  </conditionalFormatting>
  <conditionalFormatting sqref="Q32:Q34">
    <cfRule type="cellIs" dxfId="630" priority="631" operator="equal">
      <formula>"2$U$2"</formula>
    </cfRule>
  </conditionalFormatting>
  <conditionalFormatting sqref="R32:R34">
    <cfRule type="cellIs" dxfId="629" priority="587" operator="equal">
      <formula>"2$U$2"</formula>
    </cfRule>
  </conditionalFormatting>
  <conditionalFormatting sqref="Q32:Q34">
    <cfRule type="cellIs" dxfId="628" priority="588" operator="equal">
      <formula>"2$U$2"</formula>
    </cfRule>
  </conditionalFormatting>
  <conditionalFormatting sqref="S32:S34">
    <cfRule type="cellIs" dxfId="627" priority="589" operator="between">
      <formula>1</formula>
      <formula>5</formula>
    </cfRule>
    <cfRule type="cellIs" dxfId="626" priority="590" operator="equal">
      <formula>0</formula>
    </cfRule>
  </conditionalFormatting>
  <conditionalFormatting sqref="B32:C34">
    <cfRule type="cellIs" dxfId="625" priority="583" stopIfTrue="1" operator="equal">
      <formula>#REF!</formula>
    </cfRule>
  </conditionalFormatting>
  <conditionalFormatting sqref="D32:D34">
    <cfRule type="cellIs" dxfId="624" priority="582" stopIfTrue="1" operator="equal">
      <formula>#REF!</formula>
    </cfRule>
  </conditionalFormatting>
  <conditionalFormatting sqref="R32:R34">
    <cfRule type="cellIs" dxfId="623" priority="574" operator="equal">
      <formula>"2$U$2"</formula>
    </cfRule>
  </conditionalFormatting>
  <conditionalFormatting sqref="S32:S34">
    <cfRule type="cellIs" dxfId="622" priority="628" operator="between">
      <formula>1</formula>
      <formula>5</formula>
    </cfRule>
    <cfRule type="cellIs" dxfId="621" priority="629" operator="equal">
      <formula>0</formula>
    </cfRule>
  </conditionalFormatting>
  <conditionalFormatting sqref="D32:D34">
    <cfRule type="cellIs" dxfId="620" priority="627" stopIfTrue="1" operator="equal">
      <formula>#REF!</formula>
    </cfRule>
  </conditionalFormatting>
  <conditionalFormatting sqref="B32:B34">
    <cfRule type="cellIs" dxfId="619" priority="626" stopIfTrue="1" operator="equal">
      <formula>#REF!</formula>
    </cfRule>
  </conditionalFormatting>
  <conditionalFormatting sqref="A32:A34 C32:D34 T32:XFD34">
    <cfRule type="cellIs" dxfId="618" priority="623" stopIfTrue="1" operator="equal">
      <formula>#REF!</formula>
    </cfRule>
  </conditionalFormatting>
  <conditionalFormatting sqref="A32:D34 T32:XFD34">
    <cfRule type="cellIs" dxfId="617" priority="625" stopIfTrue="1" operator="equal">
      <formula>#REF!</formula>
    </cfRule>
  </conditionalFormatting>
  <conditionalFormatting sqref="A32:C34 T32:XFD34">
    <cfRule type="cellIs" dxfId="616" priority="624" stopIfTrue="1" operator="equal">
      <formula>#REF!</formula>
    </cfRule>
  </conditionalFormatting>
  <conditionalFormatting sqref="S32:S34">
    <cfRule type="cellIs" dxfId="615" priority="595" operator="between">
      <formula>1</formula>
      <formula>5</formula>
    </cfRule>
    <cfRule type="cellIs" dxfId="614" priority="596" operator="equal">
      <formula>0</formula>
    </cfRule>
  </conditionalFormatting>
  <conditionalFormatting sqref="Q32:Q34">
    <cfRule type="cellIs" dxfId="613" priority="599" operator="equal">
      <formula>"2$U$2"</formula>
    </cfRule>
  </conditionalFormatting>
  <conditionalFormatting sqref="C32:D34">
    <cfRule type="cellIs" dxfId="612" priority="603" stopIfTrue="1" operator="equal">
      <formula>#REF!</formula>
    </cfRule>
  </conditionalFormatting>
  <conditionalFormatting sqref="B32:B34">
    <cfRule type="cellIs" dxfId="611" priority="602" stopIfTrue="1" operator="equal">
      <formula>#REF!</formula>
    </cfRule>
  </conditionalFormatting>
  <conditionalFormatting sqref="S32:S34">
    <cfRule type="cellIs" dxfId="610" priority="600" operator="between">
      <formula>1</formula>
      <formula>5</formula>
    </cfRule>
    <cfRule type="cellIs" dxfId="609" priority="601" operator="equal">
      <formula>0</formula>
    </cfRule>
  </conditionalFormatting>
  <conditionalFormatting sqref="B32:D34">
    <cfRule type="cellIs" dxfId="608" priority="597" stopIfTrue="1" operator="equal">
      <formula>#REF!</formula>
    </cfRule>
  </conditionalFormatting>
  <conditionalFormatting sqref="R32:R34">
    <cfRule type="cellIs" dxfId="607" priority="598" operator="equal">
      <formula>"2$U$2"</formula>
    </cfRule>
  </conditionalFormatting>
  <conditionalFormatting sqref="A32:A34 T32:XFD34">
    <cfRule type="cellIs" dxfId="606" priority="622" stopIfTrue="1" operator="equal">
      <formula>#REF!</formula>
    </cfRule>
  </conditionalFormatting>
  <conditionalFormatting sqref="T32:XFD34 A32:A34">
    <cfRule type="cellIs" dxfId="605" priority="621" stopIfTrue="1" operator="equal">
      <formula>#REF!</formula>
    </cfRule>
  </conditionalFormatting>
  <conditionalFormatting sqref="T32:XFD34 A32:A34">
    <cfRule type="cellIs" dxfId="604" priority="620" stopIfTrue="1" operator="equal">
      <formula>#REF!</formula>
    </cfRule>
  </conditionalFormatting>
  <conditionalFormatting sqref="T32:XFD34 A32:A34">
    <cfRule type="cellIs" dxfId="603" priority="617" stopIfTrue="1" operator="equal">
      <formula>#REF!</formula>
    </cfRule>
  </conditionalFormatting>
  <conditionalFormatting sqref="T32:XFD34 A32:A34">
    <cfRule type="cellIs" dxfId="602" priority="619" stopIfTrue="1" operator="equal">
      <formula>#REF!</formula>
    </cfRule>
  </conditionalFormatting>
  <conditionalFormatting sqref="A32:A34 T32:XFD34">
    <cfRule type="cellIs" dxfId="601" priority="618" stopIfTrue="1" operator="equal">
      <formula>#REF!</formula>
    </cfRule>
  </conditionalFormatting>
  <conditionalFormatting sqref="S32:S34">
    <cfRule type="cellIs" dxfId="600" priority="613" operator="between">
      <formula>1</formula>
      <formula>5</formula>
    </cfRule>
    <cfRule type="cellIs" dxfId="599" priority="614" operator="equal">
      <formula>0</formula>
    </cfRule>
  </conditionalFormatting>
  <conditionalFormatting sqref="Q32:Q34">
    <cfRule type="cellIs" dxfId="598" priority="612" operator="equal">
      <formula>"2$U$2"</formula>
    </cfRule>
  </conditionalFormatting>
  <conditionalFormatting sqref="C32:D34">
    <cfRule type="cellIs" dxfId="597" priority="616" stopIfTrue="1" operator="equal">
      <formula>#REF!</formula>
    </cfRule>
  </conditionalFormatting>
  <conditionalFormatting sqref="B32:B34">
    <cfRule type="cellIs" dxfId="596" priority="615" stopIfTrue="1" operator="equal">
      <formula>#REF!</formula>
    </cfRule>
  </conditionalFormatting>
  <conditionalFormatting sqref="R32:R34">
    <cfRule type="cellIs" dxfId="595" priority="611" operator="equal">
      <formula>"2$U$2"</formula>
    </cfRule>
  </conditionalFormatting>
  <conditionalFormatting sqref="S32:S34">
    <cfRule type="cellIs" dxfId="594" priority="608" operator="between">
      <formula>1</formula>
      <formula>5</formula>
    </cfRule>
    <cfRule type="cellIs" dxfId="593" priority="609" operator="equal">
      <formula>0</formula>
    </cfRule>
  </conditionalFormatting>
  <conditionalFormatting sqref="B32:D34">
    <cfRule type="cellIs" dxfId="592" priority="610" stopIfTrue="1" operator="equal">
      <formula>#REF!</formula>
    </cfRule>
  </conditionalFormatting>
  <conditionalFormatting sqref="S32:S34">
    <cfRule type="cellIs" dxfId="591" priority="604" operator="between">
      <formula>1</formula>
      <formula>5</formula>
    </cfRule>
    <cfRule type="cellIs" dxfId="590" priority="605" operator="equal">
      <formula>0</formula>
    </cfRule>
  </conditionalFormatting>
  <conditionalFormatting sqref="B32:C34">
    <cfRule type="cellIs" dxfId="589" priority="607" stopIfTrue="1" operator="equal">
      <formula>#REF!</formula>
    </cfRule>
  </conditionalFormatting>
  <conditionalFormatting sqref="D32:D34">
    <cfRule type="cellIs" dxfId="588" priority="606" stopIfTrue="1" operator="equal">
      <formula>#REF!</formula>
    </cfRule>
  </conditionalFormatting>
  <conditionalFormatting sqref="R32:R34">
    <cfRule type="cellIs" dxfId="587" priority="593" operator="equal">
      <formula>"2$U$2"</formula>
    </cfRule>
  </conditionalFormatting>
  <conditionalFormatting sqref="S32:S34">
    <cfRule type="cellIs" dxfId="586" priority="584" operator="between">
      <formula>1</formula>
      <formula>5</formula>
    </cfRule>
    <cfRule type="cellIs" dxfId="585" priority="585" operator="equal">
      <formula>0</formula>
    </cfRule>
  </conditionalFormatting>
  <conditionalFormatting sqref="Q32:Q34">
    <cfRule type="cellIs" dxfId="584" priority="594" operator="equal">
      <formula>"2$U$2"</formula>
    </cfRule>
  </conditionalFormatting>
  <conditionalFormatting sqref="S32:S34">
    <cfRule type="cellIs" dxfId="583" priority="576" operator="between">
      <formula>1</formula>
      <formula>5</formula>
    </cfRule>
    <cfRule type="cellIs" dxfId="582" priority="577" operator="equal">
      <formula>0</formula>
    </cfRule>
  </conditionalFormatting>
  <conditionalFormatting sqref="S32:S34">
    <cfRule type="cellIs" dxfId="581" priority="580" operator="between">
      <formula>1</formula>
      <formula>5</formula>
    </cfRule>
    <cfRule type="cellIs" dxfId="580" priority="581" operator="equal">
      <formula>0</formula>
    </cfRule>
  </conditionalFormatting>
  <conditionalFormatting sqref="Q32:Q34">
    <cfRule type="cellIs" dxfId="579" priority="575" operator="equal">
      <formula>"2$U$2"</formula>
    </cfRule>
  </conditionalFormatting>
  <conditionalFormatting sqref="C32:D34">
    <cfRule type="cellIs" dxfId="578" priority="579" stopIfTrue="1" operator="equal">
      <formula>#REF!</formula>
    </cfRule>
  </conditionalFormatting>
  <conditionalFormatting sqref="B32:B34">
    <cfRule type="cellIs" dxfId="577" priority="578" stopIfTrue="1" operator="equal">
      <formula>#REF!</formula>
    </cfRule>
  </conditionalFormatting>
  <conditionalFormatting sqref="C32:D34">
    <cfRule type="cellIs" dxfId="576" priority="592" stopIfTrue="1" operator="equal">
      <formula>#REF!</formula>
    </cfRule>
  </conditionalFormatting>
  <conditionalFormatting sqref="B32:B34">
    <cfRule type="cellIs" dxfId="575" priority="591" stopIfTrue="1" operator="equal">
      <formula>#REF!</formula>
    </cfRule>
  </conditionalFormatting>
  <conditionalFormatting sqref="B32:D34">
    <cfRule type="cellIs" dxfId="574" priority="586" stopIfTrue="1" operator="equal">
      <formula>#REF!</formula>
    </cfRule>
  </conditionalFormatting>
  <conditionalFormatting sqref="Q32:R34">
    <cfRule type="cellIs" dxfId="573" priority="755" operator="equal">
      <formula>"2$U$2"</formula>
    </cfRule>
  </conditionalFormatting>
  <conditionalFormatting sqref="V32:XFD34 T32:T34 A32:A34 C32:D34">
    <cfRule type="cellIs" dxfId="572" priority="754" stopIfTrue="1" operator="equal">
      <formula>#REF!</formula>
    </cfRule>
  </conditionalFormatting>
  <conditionalFormatting sqref="B32:B34">
    <cfRule type="cellIs" dxfId="571" priority="753" stopIfTrue="1" operator="equal">
      <formula>#REF!</formula>
    </cfRule>
  </conditionalFormatting>
  <conditionalFormatting sqref="S32:S34">
    <cfRule type="cellIs" dxfId="570" priority="751" operator="between">
      <formula>1</formula>
      <formula>5</formula>
    </cfRule>
    <cfRule type="cellIs" dxfId="569" priority="752" operator="equal">
      <formula>0</formula>
    </cfRule>
  </conditionalFormatting>
  <conditionalFormatting sqref="Q32:Q34">
    <cfRule type="cellIs" dxfId="568" priority="750" operator="equal">
      <formula>"2$U$2"</formula>
    </cfRule>
  </conditionalFormatting>
  <conditionalFormatting sqref="R32:R34">
    <cfRule type="cellIs" dxfId="567" priority="749" operator="equal">
      <formula>"2$U$2"</formula>
    </cfRule>
  </conditionalFormatting>
  <conditionalFormatting sqref="T32:XFD34 A32:C34">
    <cfRule type="cellIs" dxfId="566" priority="735" stopIfTrue="1" operator="equal">
      <formula>#REF!</formula>
    </cfRule>
  </conditionalFormatting>
  <conditionalFormatting sqref="S32:S34">
    <cfRule type="cellIs" dxfId="565" priority="728" operator="between">
      <formula>1</formula>
      <formula>5</formula>
    </cfRule>
    <cfRule type="cellIs" dxfId="564" priority="729" operator="equal">
      <formula>0</formula>
    </cfRule>
  </conditionalFormatting>
  <conditionalFormatting sqref="R32:R34">
    <cfRule type="cellIs" dxfId="563" priority="726" operator="equal">
      <formula>"2$U$2"</formula>
    </cfRule>
  </conditionalFormatting>
  <conditionalFormatting sqref="Q32:Q34">
    <cfRule type="cellIs" dxfId="562" priority="727" operator="equal">
      <formula>"2$U$2"</formula>
    </cfRule>
  </conditionalFormatting>
  <conditionalFormatting sqref="S32:S34">
    <cfRule type="cellIs" dxfId="561" priority="714" operator="between">
      <formula>1</formula>
      <formula>5</formula>
    </cfRule>
    <cfRule type="cellIs" dxfId="560" priority="715" operator="equal">
      <formula>0</formula>
    </cfRule>
  </conditionalFormatting>
  <conditionalFormatting sqref="S32:S34">
    <cfRule type="cellIs" dxfId="559" priority="716" operator="between">
      <formula>1</formula>
      <formula>5</formula>
    </cfRule>
    <cfRule type="cellIs" dxfId="558" priority="717" operator="equal">
      <formula>0</formula>
    </cfRule>
  </conditionalFormatting>
  <conditionalFormatting sqref="R32:R34">
    <cfRule type="cellIs" dxfId="557" priority="710" operator="equal">
      <formula>"2$U$2"</formula>
    </cfRule>
  </conditionalFormatting>
  <conditionalFormatting sqref="S32:S34">
    <cfRule type="cellIs" dxfId="556" priority="712" operator="between">
      <formula>1</formula>
      <formula>5</formula>
    </cfRule>
    <cfRule type="cellIs" dxfId="555" priority="713" operator="equal">
      <formula>0</formula>
    </cfRule>
  </conditionalFormatting>
  <conditionalFormatting sqref="S32:S34">
    <cfRule type="cellIs" dxfId="554" priority="746" operator="between">
      <formula>1</formula>
      <formula>5</formula>
    </cfRule>
    <cfRule type="cellIs" dxfId="553" priority="747" operator="equal">
      <formula>0</formula>
    </cfRule>
  </conditionalFormatting>
  <conditionalFormatting sqref="A32:D34 T32:XFD34">
    <cfRule type="cellIs" dxfId="552" priority="748" stopIfTrue="1" operator="equal">
      <formula>#REF!</formula>
    </cfRule>
  </conditionalFormatting>
  <conditionalFormatting sqref="A32:C34 T32:XFD34">
    <cfRule type="cellIs" dxfId="551" priority="745" stopIfTrue="1" operator="equal">
      <formula>#REF!</formula>
    </cfRule>
  </conditionalFormatting>
  <conditionalFormatting sqref="T32:XFD34 A32:D34">
    <cfRule type="cellIs" dxfId="550" priority="744" stopIfTrue="1" operator="equal">
      <formula>#REF!</formula>
    </cfRule>
  </conditionalFormatting>
  <conditionalFormatting sqref="B32:B34">
    <cfRule type="cellIs" dxfId="549" priority="743" stopIfTrue="1" operator="equal">
      <formula>#REF!</formula>
    </cfRule>
  </conditionalFormatting>
  <conditionalFormatting sqref="A32:D34 T32:XFD34">
    <cfRule type="cellIs" dxfId="548" priority="742" stopIfTrue="1" operator="equal">
      <formula>#REF!</formula>
    </cfRule>
  </conditionalFormatting>
  <conditionalFormatting sqref="T32:XFD34">
    <cfRule type="cellIs" dxfId="547" priority="739" stopIfTrue="1" operator="equal">
      <formula>#REF!</formula>
    </cfRule>
  </conditionalFormatting>
  <conditionalFormatting sqref="T32:XFD34">
    <cfRule type="cellIs" dxfId="546" priority="741" stopIfTrue="1" operator="equal">
      <formula>#REF!</formula>
    </cfRule>
  </conditionalFormatting>
  <conditionalFormatting sqref="T32:XFD34">
    <cfRule type="cellIs" dxfId="545" priority="740" stopIfTrue="1" operator="equal">
      <formula>#REF!</formula>
    </cfRule>
  </conditionalFormatting>
  <conditionalFormatting sqref="S32:S34">
    <cfRule type="cellIs" dxfId="544" priority="736" operator="between">
      <formula>1</formula>
      <formula>5</formula>
    </cfRule>
    <cfRule type="cellIs" dxfId="543" priority="737" operator="equal">
      <formula>0</formula>
    </cfRule>
  </conditionalFormatting>
  <conditionalFormatting sqref="T32:XFD34 A32:D34">
    <cfRule type="cellIs" dxfId="542" priority="725" stopIfTrue="1" operator="equal">
      <formula>#REF!</formula>
    </cfRule>
  </conditionalFormatting>
  <conditionalFormatting sqref="S32:S34">
    <cfRule type="cellIs" dxfId="541" priority="732" operator="between">
      <formula>1</formula>
      <formula>5</formula>
    </cfRule>
    <cfRule type="cellIs" dxfId="540" priority="733" operator="equal">
      <formula>0</formula>
    </cfRule>
  </conditionalFormatting>
  <conditionalFormatting sqref="C32:D34 A32:A34 T32:XFD34">
    <cfRule type="cellIs" dxfId="539" priority="731" stopIfTrue="1" operator="equal">
      <formula>#REF!</formula>
    </cfRule>
  </conditionalFormatting>
  <conditionalFormatting sqref="B32:B34">
    <cfRule type="cellIs" dxfId="538" priority="730" stopIfTrue="1" operator="equal">
      <formula>#REF!</formula>
    </cfRule>
  </conditionalFormatting>
  <conditionalFormatting sqref="A32:D34 T32:XFD34">
    <cfRule type="cellIs" dxfId="537" priority="738" stopIfTrue="1" operator="equal">
      <formula>#REF!</formula>
    </cfRule>
  </conditionalFormatting>
  <conditionalFormatting sqref="D32:D34">
    <cfRule type="cellIs" dxfId="536" priority="734" stopIfTrue="1" operator="equal">
      <formula>#REF!</formula>
    </cfRule>
  </conditionalFormatting>
  <conditionalFormatting sqref="A32:A34 C32:D34">
    <cfRule type="cellIs" dxfId="535" priority="724" stopIfTrue="1" operator="equal">
      <formula>#REF!</formula>
    </cfRule>
  </conditionalFormatting>
  <conditionalFormatting sqref="A32:A34 C32:C34">
    <cfRule type="cellIs" dxfId="534" priority="723" stopIfTrue="1" operator="equal">
      <formula>#REF!</formula>
    </cfRule>
  </conditionalFormatting>
  <conditionalFormatting sqref="D32:D34">
    <cfRule type="cellIs" dxfId="533" priority="722" stopIfTrue="1" operator="equal">
      <formula>#REF!</formula>
    </cfRule>
  </conditionalFormatting>
  <conditionalFormatting sqref="C32:D34 A32:A34">
    <cfRule type="cellIs" dxfId="532" priority="721" stopIfTrue="1" operator="equal">
      <formula>#REF!</formula>
    </cfRule>
  </conditionalFormatting>
  <conditionalFormatting sqref="B32:B34">
    <cfRule type="cellIs" dxfId="531" priority="718" stopIfTrue="1" operator="equal">
      <formula>#REF!</formula>
    </cfRule>
  </conditionalFormatting>
  <conditionalFormatting sqref="B32:B34">
    <cfRule type="cellIs" dxfId="530" priority="720" stopIfTrue="1" operator="equal">
      <formula>#REF!</formula>
    </cfRule>
  </conditionalFormatting>
  <conditionalFormatting sqref="B32:B34">
    <cfRule type="cellIs" dxfId="529" priority="719" stopIfTrue="1" operator="equal">
      <formula>#REF!</formula>
    </cfRule>
  </conditionalFormatting>
  <conditionalFormatting sqref="Q32:Q34">
    <cfRule type="cellIs" dxfId="528" priority="711" operator="equal">
      <formula>"2$U$2"</formula>
    </cfRule>
  </conditionalFormatting>
  <conditionalFormatting sqref="V32:XFD34 T32:T34 A32:A34 C32:D34">
    <cfRule type="cellIs" dxfId="527" priority="573" stopIfTrue="1" operator="equal">
      <formula>#REF!</formula>
    </cfRule>
  </conditionalFormatting>
  <conditionalFormatting sqref="B32:B34">
    <cfRule type="cellIs" dxfId="526" priority="572" stopIfTrue="1" operator="equal">
      <formula>#REF!</formula>
    </cfRule>
  </conditionalFormatting>
  <conditionalFormatting sqref="Q32:Q34">
    <cfRule type="cellIs" dxfId="525" priority="562" operator="equal">
      <formula>"2$U$2"</formula>
    </cfRule>
  </conditionalFormatting>
  <conditionalFormatting sqref="D32:D34">
    <cfRule type="cellIs" dxfId="524" priority="546" stopIfTrue="1" operator="equal">
      <formula>#REF!</formula>
    </cfRule>
  </conditionalFormatting>
  <conditionalFormatting sqref="B32:B34">
    <cfRule type="cellIs" dxfId="523" priority="532" stopIfTrue="1" operator="equal">
      <formula>#REF!</formula>
    </cfRule>
  </conditionalFormatting>
  <conditionalFormatting sqref="B32:B34">
    <cfRule type="cellIs" dxfId="522" priority="531" stopIfTrue="1" operator="equal">
      <formula>#REF!</formula>
    </cfRule>
  </conditionalFormatting>
  <conditionalFormatting sqref="B32:B34">
    <cfRule type="cellIs" dxfId="521" priority="530" stopIfTrue="1" operator="equal">
      <formula>#REF!</formula>
    </cfRule>
  </conditionalFormatting>
  <conditionalFormatting sqref="R32:R34">
    <cfRule type="cellIs" dxfId="520" priority="522" operator="equal">
      <formula>"2$U$2"</formula>
    </cfRule>
  </conditionalFormatting>
  <conditionalFormatting sqref="R32:R34">
    <cfRule type="cellIs" dxfId="519" priority="561" operator="equal">
      <formula>"2$U$2"</formula>
    </cfRule>
  </conditionalFormatting>
  <conditionalFormatting sqref="R32:R34">
    <cfRule type="cellIs" dxfId="518" priority="538" operator="equal">
      <formula>"2$U$2"</formula>
    </cfRule>
  </conditionalFormatting>
  <conditionalFormatting sqref="S32:S34">
    <cfRule type="cellIs" dxfId="517" priority="558" operator="between">
      <formula>1</formula>
      <formula>5</formula>
    </cfRule>
    <cfRule type="cellIs" dxfId="516" priority="559" operator="equal">
      <formula>0</formula>
    </cfRule>
  </conditionalFormatting>
  <conditionalFormatting sqref="Q32:Q34">
    <cfRule type="cellIs" dxfId="515" priority="523" operator="equal">
      <formula>"2$U$2"</formula>
    </cfRule>
  </conditionalFormatting>
  <conditionalFormatting sqref="S32:S34">
    <cfRule type="cellIs" dxfId="514" priority="570" operator="between">
      <formula>1</formula>
      <formula>5</formula>
    </cfRule>
    <cfRule type="cellIs" dxfId="513" priority="571" operator="equal">
      <formula>0</formula>
    </cfRule>
  </conditionalFormatting>
  <conditionalFormatting sqref="Q32:Q34">
    <cfRule type="cellIs" dxfId="512" priority="569" operator="equal">
      <formula>"2$U$2"</formula>
    </cfRule>
  </conditionalFormatting>
  <conditionalFormatting sqref="R32:R34">
    <cfRule type="cellIs" dxfId="511" priority="568" operator="equal">
      <formula>"2$U$2"</formula>
    </cfRule>
  </conditionalFormatting>
  <conditionalFormatting sqref="Q32:R34">
    <cfRule type="cellIs" dxfId="510" priority="567" operator="equal">
      <formula>"2$U$2"</formula>
    </cfRule>
  </conditionalFormatting>
  <conditionalFormatting sqref="V32:XFD34 T32:T34 A32:A34 C32:D34">
    <cfRule type="cellIs" dxfId="509" priority="566" stopIfTrue="1" operator="equal">
      <formula>#REF!</formula>
    </cfRule>
  </conditionalFormatting>
  <conditionalFormatting sqref="B32:B34">
    <cfRule type="cellIs" dxfId="508" priority="565" stopIfTrue="1" operator="equal">
      <formula>#REF!</formula>
    </cfRule>
  </conditionalFormatting>
  <conditionalFormatting sqref="S32:S34">
    <cfRule type="cellIs" dxfId="507" priority="563" operator="between">
      <formula>1</formula>
      <formula>5</formula>
    </cfRule>
    <cfRule type="cellIs" dxfId="506" priority="564" operator="equal">
      <formula>0</formula>
    </cfRule>
  </conditionalFormatting>
  <conditionalFormatting sqref="A32:C34 T32:XFD34">
    <cfRule type="cellIs" dxfId="505" priority="547" stopIfTrue="1" operator="equal">
      <formula>#REF!</formula>
    </cfRule>
  </conditionalFormatting>
  <conditionalFormatting sqref="S32:S34">
    <cfRule type="cellIs" dxfId="504" priority="540" operator="between">
      <formula>1</formula>
      <formula>5</formula>
    </cfRule>
    <cfRule type="cellIs" dxfId="503" priority="541" operator="equal">
      <formula>0</formula>
    </cfRule>
  </conditionalFormatting>
  <conditionalFormatting sqref="Q32:Q34">
    <cfRule type="cellIs" dxfId="502" priority="539" operator="equal">
      <formula>"2$U$2"</formula>
    </cfRule>
  </conditionalFormatting>
  <conditionalFormatting sqref="S32:S34">
    <cfRule type="cellIs" dxfId="501" priority="526" operator="between">
      <formula>1</formula>
      <formula>5</formula>
    </cfRule>
    <cfRule type="cellIs" dxfId="500" priority="527" operator="equal">
      <formula>0</formula>
    </cfRule>
  </conditionalFormatting>
  <conditionalFormatting sqref="S32:S34">
    <cfRule type="cellIs" dxfId="499" priority="528" operator="between">
      <formula>1</formula>
      <formula>5</formula>
    </cfRule>
    <cfRule type="cellIs" dxfId="498" priority="529" operator="equal">
      <formula>0</formula>
    </cfRule>
  </conditionalFormatting>
  <conditionalFormatting sqref="S32:S34">
    <cfRule type="cellIs" dxfId="497" priority="524" operator="between">
      <formula>1</formula>
      <formula>5</formula>
    </cfRule>
    <cfRule type="cellIs" dxfId="496" priority="525" operator="equal">
      <formula>0</formula>
    </cfRule>
  </conditionalFormatting>
  <conditionalFormatting sqref="T32:XFD34 A32:D34">
    <cfRule type="cellIs" dxfId="495" priority="560" stopIfTrue="1" operator="equal">
      <formula>#REF!</formula>
    </cfRule>
  </conditionalFormatting>
  <conditionalFormatting sqref="T32:XFD34 A32:C34">
    <cfRule type="cellIs" dxfId="494" priority="557" stopIfTrue="1" operator="equal">
      <formula>#REF!</formula>
    </cfRule>
  </conditionalFormatting>
  <conditionalFormatting sqref="A32:D34 T32:XFD34">
    <cfRule type="cellIs" dxfId="493" priority="556" stopIfTrue="1" operator="equal">
      <formula>#REF!</formula>
    </cfRule>
  </conditionalFormatting>
  <conditionalFormatting sqref="B32:B34">
    <cfRule type="cellIs" dxfId="492" priority="555" stopIfTrue="1" operator="equal">
      <formula>#REF!</formula>
    </cfRule>
  </conditionalFormatting>
  <conditionalFormatting sqref="T32:XFD34 A32:D34">
    <cfRule type="cellIs" dxfId="491" priority="554" stopIfTrue="1" operator="equal">
      <formula>#REF!</formula>
    </cfRule>
  </conditionalFormatting>
  <conditionalFormatting sqref="T32:XFD34">
    <cfRule type="cellIs" dxfId="490" priority="551" stopIfTrue="1" operator="equal">
      <formula>#REF!</formula>
    </cfRule>
  </conditionalFormatting>
  <conditionalFormatting sqref="T32:XFD34">
    <cfRule type="cellIs" dxfId="489" priority="553" stopIfTrue="1" operator="equal">
      <formula>#REF!</formula>
    </cfRule>
  </conditionalFormatting>
  <conditionalFormatting sqref="T32:XFD34">
    <cfRule type="cellIs" dxfId="488" priority="552" stopIfTrue="1" operator="equal">
      <formula>#REF!</formula>
    </cfRule>
  </conditionalFormatting>
  <conditionalFormatting sqref="S32:S34">
    <cfRule type="cellIs" dxfId="487" priority="548" operator="between">
      <formula>1</formula>
      <formula>5</formula>
    </cfRule>
    <cfRule type="cellIs" dxfId="486" priority="549" operator="equal">
      <formula>0</formula>
    </cfRule>
  </conditionalFormatting>
  <conditionalFormatting sqref="A32:D34 T32:XFD34">
    <cfRule type="cellIs" dxfId="485" priority="537" stopIfTrue="1" operator="equal">
      <formula>#REF!</formula>
    </cfRule>
  </conditionalFormatting>
  <conditionalFormatting sqref="S32:S34">
    <cfRule type="cellIs" dxfId="484" priority="544" operator="between">
      <formula>1</formula>
      <formula>5</formula>
    </cfRule>
    <cfRule type="cellIs" dxfId="483" priority="545" operator="equal">
      <formula>0</formula>
    </cfRule>
  </conditionalFormatting>
  <conditionalFormatting sqref="T32:XFD34 A32:A34 C32:D34">
    <cfRule type="cellIs" dxfId="482" priority="543" stopIfTrue="1" operator="equal">
      <formula>#REF!</formula>
    </cfRule>
  </conditionalFormatting>
  <conditionalFormatting sqref="B32:B34">
    <cfRule type="cellIs" dxfId="481" priority="542" stopIfTrue="1" operator="equal">
      <formula>#REF!</formula>
    </cfRule>
  </conditionalFormatting>
  <conditionalFormatting sqref="T32:XFD34 A32:D34">
    <cfRule type="cellIs" dxfId="480" priority="550" stopIfTrue="1" operator="equal">
      <formula>#REF!</formula>
    </cfRule>
  </conditionalFormatting>
  <conditionalFormatting sqref="C32:D34 A32:A34">
    <cfRule type="cellIs" dxfId="479" priority="536" stopIfTrue="1" operator="equal">
      <formula>#REF!</formula>
    </cfRule>
  </conditionalFormatting>
  <conditionalFormatting sqref="C32:C34 A32:A34">
    <cfRule type="cellIs" dxfId="478" priority="535" stopIfTrue="1" operator="equal">
      <formula>#REF!</formula>
    </cfRule>
  </conditionalFormatting>
  <conditionalFormatting sqref="D32:D34">
    <cfRule type="cellIs" dxfId="477" priority="534" stopIfTrue="1" operator="equal">
      <formula>#REF!</formula>
    </cfRule>
  </conditionalFormatting>
  <conditionalFormatting sqref="A32:A34 C32:D34">
    <cfRule type="cellIs" dxfId="476" priority="533" stopIfTrue="1" operator="equal">
      <formula>#REF!</formula>
    </cfRule>
  </conditionalFormatting>
  <conditionalFormatting sqref="S33:S34">
    <cfRule type="cellIs" dxfId="475" priority="519" operator="between">
      <formula>1</formula>
      <formula>5</formula>
    </cfRule>
    <cfRule type="cellIs" dxfId="474" priority="520" operator="equal">
      <formula>0</formula>
    </cfRule>
  </conditionalFormatting>
  <conditionalFormatting sqref="Q33:R34">
    <cfRule type="cellIs" dxfId="473" priority="517" operator="equal">
      <formula>"2$U$2"</formula>
    </cfRule>
  </conditionalFormatting>
  <conditionalFormatting sqref="T33:T34 C32:D34 A32:A34 V32:XFD34">
    <cfRule type="cellIs" dxfId="472" priority="516" stopIfTrue="1" operator="equal">
      <formula>#REF!</formula>
    </cfRule>
  </conditionalFormatting>
  <conditionalFormatting sqref="B32:B34">
    <cfRule type="cellIs" dxfId="471" priority="515" stopIfTrue="1" operator="equal">
      <formula>#REF!</formula>
    </cfRule>
  </conditionalFormatting>
  <conditionalFormatting sqref="S32">
    <cfRule type="cellIs" dxfId="470" priority="509" operator="between">
      <formula>1</formula>
      <formula>5</formula>
    </cfRule>
    <cfRule type="cellIs" dxfId="469" priority="510" operator="equal">
      <formula>0</formula>
    </cfRule>
  </conditionalFormatting>
  <conditionalFormatting sqref="S32">
    <cfRule type="cellIs" dxfId="468" priority="513" operator="between">
      <formula>1</formula>
      <formula>5</formula>
    </cfRule>
    <cfRule type="cellIs" dxfId="467" priority="514" operator="equal">
      <formula>0</formula>
    </cfRule>
  </conditionalFormatting>
  <conditionalFormatting sqref="R32">
    <cfRule type="cellIs" dxfId="466" priority="508" operator="equal">
      <formula>"2$U$2"</formula>
    </cfRule>
  </conditionalFormatting>
  <conditionalFormatting sqref="S32">
    <cfRule type="cellIs" dxfId="465" priority="511" operator="between">
      <formula>1</formula>
      <formula>5</formula>
    </cfRule>
    <cfRule type="cellIs" dxfId="464" priority="512" operator="equal">
      <formula>0</formula>
    </cfRule>
  </conditionalFormatting>
  <conditionalFormatting sqref="E113:P113 E72:P72 E93:P93 E84:P84 E82:Q83 E81:P81 E116:P117 E126:Q127 E125:P125 E118:Q124 E94:Q95 E85:Q86 E73:Q74 E2:Q16 E76:Q80 E75:P75 E88:Q92 E87:P87 E114:Q115 E53:P53 E97:Q112 E96:P96 E45:Q46 E44:P44 E54:Q71 E48:Q52 E47:P47 E18:Q43 E17:P17">
    <cfRule type="cellIs" dxfId="463" priority="14660" operator="equal">
      <formula>$U$128</formula>
    </cfRule>
  </conditionalFormatting>
  <conditionalFormatting sqref="Q20">
    <cfRule type="cellIs" dxfId="462" priority="478" operator="equal">
      <formula>"2$U$2"</formula>
    </cfRule>
  </conditionalFormatting>
  <conditionalFormatting sqref="Q20">
    <cfRule type="cellIs" dxfId="461" priority="475" operator="equal">
      <formula>"2$U$2"</formula>
    </cfRule>
  </conditionalFormatting>
  <conditionalFormatting sqref="Q20">
    <cfRule type="cellIs" dxfId="460" priority="474" operator="equal">
      <formula>"2$U$2"</formula>
    </cfRule>
  </conditionalFormatting>
  <conditionalFormatting sqref="Q20">
    <cfRule type="cellIs" dxfId="459" priority="477" operator="equal">
      <formula>"2$U$2"</formula>
    </cfRule>
  </conditionalFormatting>
  <conditionalFormatting sqref="Q20">
    <cfRule type="cellIs" dxfId="458" priority="476" operator="equal">
      <formula>"2$U$2"</formula>
    </cfRule>
  </conditionalFormatting>
  <conditionalFormatting sqref="Q26">
    <cfRule type="cellIs" dxfId="457" priority="473" operator="equal">
      <formula>"2$U$2"</formula>
    </cfRule>
  </conditionalFormatting>
  <conditionalFormatting sqref="Q26">
    <cfRule type="cellIs" dxfId="456" priority="470" operator="equal">
      <formula>"2$U$2"</formula>
    </cfRule>
  </conditionalFormatting>
  <conditionalFormatting sqref="Q26">
    <cfRule type="cellIs" dxfId="455" priority="469" operator="equal">
      <formula>"2$U$2"</formula>
    </cfRule>
  </conditionalFormatting>
  <conditionalFormatting sqref="Q26">
    <cfRule type="cellIs" dxfId="454" priority="472" operator="equal">
      <formula>"2$U$2"</formula>
    </cfRule>
  </conditionalFormatting>
  <conditionalFormatting sqref="Q26">
    <cfRule type="cellIs" dxfId="453" priority="471" operator="equal">
      <formula>"2$U$2"</formula>
    </cfRule>
  </conditionalFormatting>
  <conditionalFormatting sqref="Q29">
    <cfRule type="cellIs" dxfId="452" priority="468" operator="equal">
      <formula>"2$U$2"</formula>
    </cfRule>
  </conditionalFormatting>
  <conditionalFormatting sqref="Q29">
    <cfRule type="cellIs" dxfId="451" priority="465" operator="equal">
      <formula>"2$U$2"</formula>
    </cfRule>
  </conditionalFormatting>
  <conditionalFormatting sqref="Q29">
    <cfRule type="cellIs" dxfId="450" priority="464" operator="equal">
      <formula>"2$U$2"</formula>
    </cfRule>
  </conditionalFormatting>
  <conditionalFormatting sqref="Q29">
    <cfRule type="cellIs" dxfId="449" priority="467" operator="equal">
      <formula>"2$U$2"</formula>
    </cfRule>
  </conditionalFormatting>
  <conditionalFormatting sqref="Q29">
    <cfRule type="cellIs" dxfId="448" priority="466" operator="equal">
      <formula>"2$U$2"</formula>
    </cfRule>
  </conditionalFormatting>
  <conditionalFormatting sqref="Q35">
    <cfRule type="cellIs" dxfId="447" priority="463" operator="equal">
      <formula>"2$U$2"</formula>
    </cfRule>
  </conditionalFormatting>
  <conditionalFormatting sqref="Q35">
    <cfRule type="cellIs" dxfId="446" priority="460" operator="equal">
      <formula>"2$U$2"</formula>
    </cfRule>
  </conditionalFormatting>
  <conditionalFormatting sqref="Q35">
    <cfRule type="cellIs" dxfId="445" priority="459" operator="equal">
      <formula>"2$U$2"</formula>
    </cfRule>
  </conditionalFormatting>
  <conditionalFormatting sqref="Q35">
    <cfRule type="cellIs" dxfId="444" priority="462" operator="equal">
      <formula>"2$U$2"</formula>
    </cfRule>
  </conditionalFormatting>
  <conditionalFormatting sqref="Q35">
    <cfRule type="cellIs" dxfId="443" priority="461" operator="equal">
      <formula>"2$U$2"</formula>
    </cfRule>
  </conditionalFormatting>
  <conditionalFormatting sqref="Q38">
    <cfRule type="cellIs" dxfId="442" priority="458" operator="equal">
      <formula>"2$U$2"</formula>
    </cfRule>
  </conditionalFormatting>
  <conditionalFormatting sqref="Q38">
    <cfRule type="cellIs" dxfId="441" priority="455" operator="equal">
      <formula>"2$U$2"</formula>
    </cfRule>
  </conditionalFormatting>
  <conditionalFormatting sqref="Q38">
    <cfRule type="cellIs" dxfId="440" priority="454" operator="equal">
      <formula>"2$U$2"</formula>
    </cfRule>
  </conditionalFormatting>
  <conditionalFormatting sqref="Q38">
    <cfRule type="cellIs" dxfId="439" priority="457" operator="equal">
      <formula>"2$U$2"</formula>
    </cfRule>
  </conditionalFormatting>
  <conditionalFormatting sqref="Q38">
    <cfRule type="cellIs" dxfId="438" priority="456" operator="equal">
      <formula>"2$U$2"</formula>
    </cfRule>
  </conditionalFormatting>
  <conditionalFormatting sqref="Q41">
    <cfRule type="cellIs" dxfId="437" priority="453" operator="equal">
      <formula>"2$U$2"</formula>
    </cfRule>
  </conditionalFormatting>
  <conditionalFormatting sqref="Q41">
    <cfRule type="cellIs" dxfId="436" priority="450" operator="equal">
      <formula>"2$U$2"</formula>
    </cfRule>
  </conditionalFormatting>
  <conditionalFormatting sqref="Q41">
    <cfRule type="cellIs" dxfId="435" priority="449" operator="equal">
      <formula>"2$U$2"</formula>
    </cfRule>
  </conditionalFormatting>
  <conditionalFormatting sqref="Q41">
    <cfRule type="cellIs" dxfId="434" priority="452" operator="equal">
      <formula>"2$U$2"</formula>
    </cfRule>
  </conditionalFormatting>
  <conditionalFormatting sqref="Q41">
    <cfRule type="cellIs" dxfId="433" priority="451" operator="equal">
      <formula>"2$U$2"</formula>
    </cfRule>
  </conditionalFormatting>
  <conditionalFormatting sqref="Q50">
    <cfRule type="cellIs" dxfId="432" priority="438" operator="equal">
      <formula>"2$U$2"</formula>
    </cfRule>
  </conditionalFormatting>
  <conditionalFormatting sqref="Q50">
    <cfRule type="cellIs" dxfId="431" priority="435" operator="equal">
      <formula>"2$U$2"</formula>
    </cfRule>
  </conditionalFormatting>
  <conditionalFormatting sqref="Q50">
    <cfRule type="cellIs" dxfId="430" priority="434" operator="equal">
      <formula>"2$U$2"</formula>
    </cfRule>
  </conditionalFormatting>
  <conditionalFormatting sqref="Q50">
    <cfRule type="cellIs" dxfId="429" priority="437" operator="equal">
      <formula>"2$U$2"</formula>
    </cfRule>
  </conditionalFormatting>
  <conditionalFormatting sqref="Q50">
    <cfRule type="cellIs" dxfId="428" priority="436" operator="equal">
      <formula>"2$U$2"</formula>
    </cfRule>
  </conditionalFormatting>
  <conditionalFormatting sqref="Q56">
    <cfRule type="cellIs" dxfId="427" priority="428" operator="equal">
      <formula>"2$U$2"</formula>
    </cfRule>
  </conditionalFormatting>
  <conditionalFormatting sqref="Q56">
    <cfRule type="cellIs" dxfId="426" priority="425" operator="equal">
      <formula>"2$U$2"</formula>
    </cfRule>
  </conditionalFormatting>
  <conditionalFormatting sqref="Q56">
    <cfRule type="cellIs" dxfId="425" priority="424" operator="equal">
      <formula>"2$U$2"</formula>
    </cfRule>
  </conditionalFormatting>
  <conditionalFormatting sqref="Q56">
    <cfRule type="cellIs" dxfId="424" priority="427" operator="equal">
      <formula>"2$U$2"</formula>
    </cfRule>
  </conditionalFormatting>
  <conditionalFormatting sqref="Q56">
    <cfRule type="cellIs" dxfId="423" priority="426" operator="equal">
      <formula>"2$U$2"</formula>
    </cfRule>
  </conditionalFormatting>
  <conditionalFormatting sqref="Q59">
    <cfRule type="cellIs" dxfId="422" priority="423" operator="equal">
      <formula>"2$U$2"</formula>
    </cfRule>
  </conditionalFormatting>
  <conditionalFormatting sqref="Q59">
    <cfRule type="cellIs" dxfId="421" priority="420" operator="equal">
      <formula>"2$U$2"</formula>
    </cfRule>
  </conditionalFormatting>
  <conditionalFormatting sqref="Q59">
    <cfRule type="cellIs" dxfId="420" priority="419" operator="equal">
      <formula>"2$U$2"</formula>
    </cfRule>
  </conditionalFormatting>
  <conditionalFormatting sqref="Q59">
    <cfRule type="cellIs" dxfId="419" priority="422" operator="equal">
      <formula>"2$U$2"</formula>
    </cfRule>
  </conditionalFormatting>
  <conditionalFormatting sqref="Q59">
    <cfRule type="cellIs" dxfId="418" priority="421" operator="equal">
      <formula>"2$U$2"</formula>
    </cfRule>
  </conditionalFormatting>
  <conditionalFormatting sqref="Q41">
    <cfRule type="cellIs" dxfId="417" priority="418" operator="equal">
      <formula>"2$U$2"</formula>
    </cfRule>
  </conditionalFormatting>
  <conditionalFormatting sqref="Q41">
    <cfRule type="cellIs" dxfId="416" priority="415" operator="equal">
      <formula>"2$U$2"</formula>
    </cfRule>
  </conditionalFormatting>
  <conditionalFormatting sqref="Q41">
    <cfRule type="cellIs" dxfId="415" priority="413" operator="equal">
      <formula>"2$U$2"</formula>
    </cfRule>
  </conditionalFormatting>
  <conditionalFormatting sqref="Q41">
    <cfRule type="cellIs" dxfId="414" priority="417" operator="equal">
      <formula>"2$U$2"</formula>
    </cfRule>
  </conditionalFormatting>
  <conditionalFormatting sqref="Q41">
    <cfRule type="cellIs" dxfId="413" priority="416" operator="equal">
      <formula>"2$U$2"</formula>
    </cfRule>
  </conditionalFormatting>
  <conditionalFormatting sqref="Q41">
    <cfRule type="cellIs" dxfId="412" priority="414" operator="equal">
      <formula>"2$U$2"</formula>
    </cfRule>
  </conditionalFormatting>
  <conditionalFormatting sqref="Q41">
    <cfRule type="cellIs" dxfId="411" priority="412" operator="equal">
      <formula>"2$U$2"</formula>
    </cfRule>
  </conditionalFormatting>
  <conditionalFormatting sqref="Q41">
    <cfRule type="cellIs" dxfId="410" priority="411" operator="equal">
      <formula>"2$U$2"</formula>
    </cfRule>
  </conditionalFormatting>
  <conditionalFormatting sqref="Q41">
    <cfRule type="cellIs" dxfId="409" priority="405" operator="equal">
      <formula>"2$U$2"</formula>
    </cfRule>
  </conditionalFormatting>
  <conditionalFormatting sqref="Q41">
    <cfRule type="cellIs" dxfId="408" priority="404" operator="equal">
      <formula>"2$U$2"</formula>
    </cfRule>
  </conditionalFormatting>
  <conditionalFormatting sqref="Q41">
    <cfRule type="cellIs" dxfId="407" priority="403" operator="equal">
      <formula>"2$U$2"</formula>
    </cfRule>
  </conditionalFormatting>
  <conditionalFormatting sqref="Q41">
    <cfRule type="cellIs" dxfId="406" priority="402" operator="equal">
      <formula>"2$U$2"</formula>
    </cfRule>
  </conditionalFormatting>
  <conditionalFormatting sqref="Q41">
    <cfRule type="cellIs" dxfId="405" priority="401" operator="equal">
      <formula>"2$U$2"</formula>
    </cfRule>
  </conditionalFormatting>
  <conditionalFormatting sqref="Q41">
    <cfRule type="cellIs" dxfId="404" priority="400" operator="equal">
      <formula>"2$U$2"</formula>
    </cfRule>
  </conditionalFormatting>
  <conditionalFormatting sqref="Q41">
    <cfRule type="cellIs" dxfId="403" priority="396" operator="equal">
      <formula>"2$U$2"</formula>
    </cfRule>
  </conditionalFormatting>
  <conditionalFormatting sqref="Q41">
    <cfRule type="cellIs" dxfId="402" priority="398" operator="equal">
      <formula>"2$U$2"</formula>
    </cfRule>
  </conditionalFormatting>
  <conditionalFormatting sqref="Q41">
    <cfRule type="cellIs" dxfId="401" priority="399" operator="equal">
      <formula>"2$U$2"</formula>
    </cfRule>
  </conditionalFormatting>
  <conditionalFormatting sqref="Q41">
    <cfRule type="cellIs" dxfId="400" priority="397" operator="equal">
      <formula>"2$U$2"</formula>
    </cfRule>
  </conditionalFormatting>
  <conditionalFormatting sqref="Q41">
    <cfRule type="cellIs" dxfId="399" priority="395" operator="equal">
      <formula>"2$U$2"</formula>
    </cfRule>
  </conditionalFormatting>
  <conditionalFormatting sqref="Q41">
    <cfRule type="cellIs" dxfId="398" priority="410" operator="equal">
      <formula>"2$U$2"</formula>
    </cfRule>
  </conditionalFormatting>
  <conditionalFormatting sqref="Q41">
    <cfRule type="cellIs" dxfId="397" priority="409" operator="equal">
      <formula>"2$U$2"</formula>
    </cfRule>
  </conditionalFormatting>
  <conditionalFormatting sqref="Q41">
    <cfRule type="cellIs" dxfId="396" priority="408" operator="equal">
      <formula>"2$U$2"</formula>
    </cfRule>
  </conditionalFormatting>
  <conditionalFormatting sqref="Q41">
    <cfRule type="cellIs" dxfId="395" priority="407" operator="equal">
      <formula>"2$U$2"</formula>
    </cfRule>
  </conditionalFormatting>
  <conditionalFormatting sqref="Q41">
    <cfRule type="cellIs" dxfId="394" priority="406" operator="equal">
      <formula>"2$U$2"</formula>
    </cfRule>
  </conditionalFormatting>
  <conditionalFormatting sqref="Q50">
    <cfRule type="cellIs" dxfId="393" priority="394" operator="equal">
      <formula>"2$U$2"</formula>
    </cfRule>
  </conditionalFormatting>
  <conditionalFormatting sqref="Q50">
    <cfRule type="cellIs" dxfId="392" priority="391" operator="equal">
      <formula>"2$U$2"</formula>
    </cfRule>
  </conditionalFormatting>
  <conditionalFormatting sqref="Q50">
    <cfRule type="cellIs" dxfId="391" priority="389" operator="equal">
      <formula>"2$U$2"</formula>
    </cfRule>
  </conditionalFormatting>
  <conditionalFormatting sqref="Q50">
    <cfRule type="cellIs" dxfId="390" priority="393" operator="equal">
      <formula>"2$U$2"</formula>
    </cfRule>
  </conditionalFormatting>
  <conditionalFormatting sqref="Q50">
    <cfRule type="cellIs" dxfId="389" priority="392" operator="equal">
      <formula>"2$U$2"</formula>
    </cfRule>
  </conditionalFormatting>
  <conditionalFormatting sqref="Q50">
    <cfRule type="cellIs" dxfId="388" priority="390" operator="equal">
      <formula>"2$U$2"</formula>
    </cfRule>
  </conditionalFormatting>
  <conditionalFormatting sqref="Q50">
    <cfRule type="cellIs" dxfId="387" priority="388" operator="equal">
      <formula>"2$U$2"</formula>
    </cfRule>
  </conditionalFormatting>
  <conditionalFormatting sqref="Q50">
    <cfRule type="cellIs" dxfId="386" priority="387" operator="equal">
      <formula>"2$U$2"</formula>
    </cfRule>
  </conditionalFormatting>
  <conditionalFormatting sqref="Q50">
    <cfRule type="cellIs" dxfId="385" priority="381" operator="equal">
      <formula>"2$U$2"</formula>
    </cfRule>
  </conditionalFormatting>
  <conditionalFormatting sqref="Q50">
    <cfRule type="cellIs" dxfId="384" priority="380" operator="equal">
      <formula>"2$U$2"</formula>
    </cfRule>
  </conditionalFormatting>
  <conditionalFormatting sqref="Q50">
    <cfRule type="cellIs" dxfId="383" priority="379" operator="equal">
      <formula>"2$U$2"</formula>
    </cfRule>
  </conditionalFormatting>
  <conditionalFormatting sqref="Q50">
    <cfRule type="cellIs" dxfId="382" priority="378" operator="equal">
      <formula>"2$U$2"</formula>
    </cfRule>
  </conditionalFormatting>
  <conditionalFormatting sqref="Q50">
    <cfRule type="cellIs" dxfId="381" priority="377" operator="equal">
      <formula>"2$U$2"</formula>
    </cfRule>
  </conditionalFormatting>
  <conditionalFormatting sqref="Q50">
    <cfRule type="cellIs" dxfId="380" priority="376" operator="equal">
      <formula>"2$U$2"</formula>
    </cfRule>
  </conditionalFormatting>
  <conditionalFormatting sqref="Q50">
    <cfRule type="cellIs" dxfId="379" priority="372" operator="equal">
      <formula>"2$U$2"</formula>
    </cfRule>
  </conditionalFormatting>
  <conditionalFormatting sqref="Q50">
    <cfRule type="cellIs" dxfId="378" priority="374" operator="equal">
      <formula>"2$U$2"</formula>
    </cfRule>
  </conditionalFormatting>
  <conditionalFormatting sqref="Q50">
    <cfRule type="cellIs" dxfId="377" priority="375" operator="equal">
      <formula>"2$U$2"</formula>
    </cfRule>
  </conditionalFormatting>
  <conditionalFormatting sqref="Q50">
    <cfRule type="cellIs" dxfId="376" priority="373" operator="equal">
      <formula>"2$U$2"</formula>
    </cfRule>
  </conditionalFormatting>
  <conditionalFormatting sqref="Q50">
    <cfRule type="cellIs" dxfId="375" priority="371" operator="equal">
      <formula>"2$U$2"</formula>
    </cfRule>
  </conditionalFormatting>
  <conditionalFormatting sqref="Q50">
    <cfRule type="cellIs" dxfId="374" priority="386" operator="equal">
      <formula>"2$U$2"</formula>
    </cfRule>
  </conditionalFormatting>
  <conditionalFormatting sqref="Q50">
    <cfRule type="cellIs" dxfId="373" priority="385" operator="equal">
      <formula>"2$U$2"</formula>
    </cfRule>
  </conditionalFormatting>
  <conditionalFormatting sqref="Q50">
    <cfRule type="cellIs" dxfId="372" priority="384" operator="equal">
      <formula>"2$U$2"</formula>
    </cfRule>
  </conditionalFormatting>
  <conditionalFormatting sqref="Q50">
    <cfRule type="cellIs" dxfId="371" priority="383" operator="equal">
      <formula>"2$U$2"</formula>
    </cfRule>
  </conditionalFormatting>
  <conditionalFormatting sqref="Q50">
    <cfRule type="cellIs" dxfId="370" priority="382" operator="equal">
      <formula>"2$U$2"</formula>
    </cfRule>
  </conditionalFormatting>
  <conditionalFormatting sqref="Q56">
    <cfRule type="cellIs" dxfId="369" priority="370" operator="equal">
      <formula>"2$U$2"</formula>
    </cfRule>
  </conditionalFormatting>
  <conditionalFormatting sqref="Q56">
    <cfRule type="cellIs" dxfId="368" priority="367" operator="equal">
      <formula>"2$U$2"</formula>
    </cfRule>
  </conditionalFormatting>
  <conditionalFormatting sqref="Q56">
    <cfRule type="cellIs" dxfId="367" priority="365" operator="equal">
      <formula>"2$U$2"</formula>
    </cfRule>
  </conditionalFormatting>
  <conditionalFormatting sqref="Q56">
    <cfRule type="cellIs" dxfId="366" priority="369" operator="equal">
      <formula>"2$U$2"</formula>
    </cfRule>
  </conditionalFormatting>
  <conditionalFormatting sqref="Q56">
    <cfRule type="cellIs" dxfId="365" priority="368" operator="equal">
      <formula>"2$U$2"</formula>
    </cfRule>
  </conditionalFormatting>
  <conditionalFormatting sqref="Q56">
    <cfRule type="cellIs" dxfId="364" priority="366" operator="equal">
      <formula>"2$U$2"</formula>
    </cfRule>
  </conditionalFormatting>
  <conditionalFormatting sqref="Q56">
    <cfRule type="cellIs" dxfId="363" priority="364" operator="equal">
      <formula>"2$U$2"</formula>
    </cfRule>
  </conditionalFormatting>
  <conditionalFormatting sqref="Q56">
    <cfRule type="cellIs" dxfId="362" priority="363" operator="equal">
      <formula>"2$U$2"</formula>
    </cfRule>
  </conditionalFormatting>
  <conditionalFormatting sqref="Q56">
    <cfRule type="cellIs" dxfId="361" priority="357" operator="equal">
      <formula>"2$U$2"</formula>
    </cfRule>
  </conditionalFormatting>
  <conditionalFormatting sqref="Q56">
    <cfRule type="cellIs" dxfId="360" priority="356" operator="equal">
      <formula>"2$U$2"</formula>
    </cfRule>
  </conditionalFormatting>
  <conditionalFormatting sqref="Q56">
    <cfRule type="cellIs" dxfId="359" priority="355" operator="equal">
      <formula>"2$U$2"</formula>
    </cfRule>
  </conditionalFormatting>
  <conditionalFormatting sqref="Q56">
    <cfRule type="cellIs" dxfId="358" priority="354" operator="equal">
      <formula>"2$U$2"</formula>
    </cfRule>
  </conditionalFormatting>
  <conditionalFormatting sqref="Q56">
    <cfRule type="cellIs" dxfId="357" priority="353" operator="equal">
      <formula>"2$U$2"</formula>
    </cfRule>
  </conditionalFormatting>
  <conditionalFormatting sqref="Q56">
    <cfRule type="cellIs" dxfId="356" priority="352" operator="equal">
      <formula>"2$U$2"</formula>
    </cfRule>
  </conditionalFormatting>
  <conditionalFormatting sqref="Q56">
    <cfRule type="cellIs" dxfId="355" priority="348" operator="equal">
      <formula>"2$U$2"</formula>
    </cfRule>
  </conditionalFormatting>
  <conditionalFormatting sqref="Q56">
    <cfRule type="cellIs" dxfId="354" priority="350" operator="equal">
      <formula>"2$U$2"</formula>
    </cfRule>
  </conditionalFormatting>
  <conditionalFormatting sqref="Q56">
    <cfRule type="cellIs" dxfId="353" priority="351" operator="equal">
      <formula>"2$U$2"</formula>
    </cfRule>
  </conditionalFormatting>
  <conditionalFormatting sqref="Q56">
    <cfRule type="cellIs" dxfId="352" priority="349" operator="equal">
      <formula>"2$U$2"</formula>
    </cfRule>
  </conditionalFormatting>
  <conditionalFormatting sqref="Q56">
    <cfRule type="cellIs" dxfId="351" priority="347" operator="equal">
      <formula>"2$U$2"</formula>
    </cfRule>
  </conditionalFormatting>
  <conditionalFormatting sqref="Q56">
    <cfRule type="cellIs" dxfId="350" priority="362" operator="equal">
      <formula>"2$U$2"</formula>
    </cfRule>
  </conditionalFormatting>
  <conditionalFormatting sqref="Q56">
    <cfRule type="cellIs" dxfId="349" priority="361" operator="equal">
      <formula>"2$U$2"</formula>
    </cfRule>
  </conditionalFormatting>
  <conditionalFormatting sqref="Q56">
    <cfRule type="cellIs" dxfId="348" priority="360" operator="equal">
      <formula>"2$U$2"</formula>
    </cfRule>
  </conditionalFormatting>
  <conditionalFormatting sqref="Q56">
    <cfRule type="cellIs" dxfId="347" priority="359" operator="equal">
      <formula>"2$U$2"</formula>
    </cfRule>
  </conditionalFormatting>
  <conditionalFormatting sqref="Q56">
    <cfRule type="cellIs" dxfId="346" priority="358" operator="equal">
      <formula>"2$U$2"</formula>
    </cfRule>
  </conditionalFormatting>
  <conditionalFormatting sqref="Q59">
    <cfRule type="cellIs" dxfId="345" priority="346" operator="equal">
      <formula>"2$U$2"</formula>
    </cfRule>
  </conditionalFormatting>
  <conditionalFormatting sqref="Q59">
    <cfRule type="cellIs" dxfId="344" priority="343" operator="equal">
      <formula>"2$U$2"</formula>
    </cfRule>
  </conditionalFormatting>
  <conditionalFormatting sqref="Q59">
    <cfRule type="cellIs" dxfId="343" priority="341" operator="equal">
      <formula>"2$U$2"</formula>
    </cfRule>
  </conditionalFormatting>
  <conditionalFormatting sqref="Q59">
    <cfRule type="cellIs" dxfId="342" priority="345" operator="equal">
      <formula>"2$U$2"</formula>
    </cfRule>
  </conditionalFormatting>
  <conditionalFormatting sqref="Q59">
    <cfRule type="cellIs" dxfId="341" priority="344" operator="equal">
      <formula>"2$U$2"</formula>
    </cfRule>
  </conditionalFormatting>
  <conditionalFormatting sqref="Q59">
    <cfRule type="cellIs" dxfId="340" priority="342" operator="equal">
      <formula>"2$U$2"</formula>
    </cfRule>
  </conditionalFormatting>
  <conditionalFormatting sqref="Q59">
    <cfRule type="cellIs" dxfId="339" priority="340" operator="equal">
      <formula>"2$U$2"</formula>
    </cfRule>
  </conditionalFormatting>
  <conditionalFormatting sqref="Q59">
    <cfRule type="cellIs" dxfId="338" priority="339" operator="equal">
      <formula>"2$U$2"</formula>
    </cfRule>
  </conditionalFormatting>
  <conditionalFormatting sqref="Q59">
    <cfRule type="cellIs" dxfId="337" priority="333" operator="equal">
      <formula>"2$U$2"</formula>
    </cfRule>
  </conditionalFormatting>
  <conditionalFormatting sqref="Q59">
    <cfRule type="cellIs" dxfId="336" priority="332" operator="equal">
      <formula>"2$U$2"</formula>
    </cfRule>
  </conditionalFormatting>
  <conditionalFormatting sqref="Q59">
    <cfRule type="cellIs" dxfId="335" priority="331" operator="equal">
      <formula>"2$U$2"</formula>
    </cfRule>
  </conditionalFormatting>
  <conditionalFormatting sqref="Q59">
    <cfRule type="cellIs" dxfId="334" priority="330" operator="equal">
      <formula>"2$U$2"</formula>
    </cfRule>
  </conditionalFormatting>
  <conditionalFormatting sqref="Q59">
    <cfRule type="cellIs" dxfId="333" priority="329" operator="equal">
      <formula>"2$U$2"</formula>
    </cfRule>
  </conditionalFormatting>
  <conditionalFormatting sqref="Q59">
    <cfRule type="cellIs" dxfId="332" priority="328" operator="equal">
      <formula>"2$U$2"</formula>
    </cfRule>
  </conditionalFormatting>
  <conditionalFormatting sqref="Q59">
    <cfRule type="cellIs" dxfId="331" priority="324" operator="equal">
      <formula>"2$U$2"</formula>
    </cfRule>
  </conditionalFormatting>
  <conditionalFormatting sqref="Q59">
    <cfRule type="cellIs" dxfId="330" priority="326" operator="equal">
      <formula>"2$U$2"</formula>
    </cfRule>
  </conditionalFormatting>
  <conditionalFormatting sqref="Q59">
    <cfRule type="cellIs" dxfId="329" priority="327" operator="equal">
      <formula>"2$U$2"</formula>
    </cfRule>
  </conditionalFormatting>
  <conditionalFormatting sqref="Q59">
    <cfRule type="cellIs" dxfId="328" priority="325" operator="equal">
      <formula>"2$U$2"</formula>
    </cfRule>
  </conditionalFormatting>
  <conditionalFormatting sqref="Q59">
    <cfRule type="cellIs" dxfId="327" priority="323" operator="equal">
      <formula>"2$U$2"</formula>
    </cfRule>
  </conditionalFormatting>
  <conditionalFormatting sqref="Q59">
    <cfRule type="cellIs" dxfId="326" priority="338" operator="equal">
      <formula>"2$U$2"</formula>
    </cfRule>
  </conditionalFormatting>
  <conditionalFormatting sqref="Q59">
    <cfRule type="cellIs" dxfId="325" priority="337" operator="equal">
      <formula>"2$U$2"</formula>
    </cfRule>
  </conditionalFormatting>
  <conditionalFormatting sqref="Q59">
    <cfRule type="cellIs" dxfId="324" priority="336" operator="equal">
      <formula>"2$U$2"</formula>
    </cfRule>
  </conditionalFormatting>
  <conditionalFormatting sqref="Q59">
    <cfRule type="cellIs" dxfId="323" priority="335" operator="equal">
      <formula>"2$U$2"</formula>
    </cfRule>
  </conditionalFormatting>
  <conditionalFormatting sqref="Q59">
    <cfRule type="cellIs" dxfId="322" priority="334" operator="equal">
      <formula>"2$U$2"</formula>
    </cfRule>
  </conditionalFormatting>
  <conditionalFormatting sqref="Q68">
    <cfRule type="cellIs" dxfId="321" priority="322" operator="equal">
      <formula>"2$U$2"</formula>
    </cfRule>
  </conditionalFormatting>
  <conditionalFormatting sqref="Q68">
    <cfRule type="cellIs" dxfId="320" priority="319" operator="equal">
      <formula>"2$U$2"</formula>
    </cfRule>
  </conditionalFormatting>
  <conditionalFormatting sqref="Q68">
    <cfRule type="cellIs" dxfId="319" priority="317" operator="equal">
      <formula>"2$U$2"</formula>
    </cfRule>
  </conditionalFormatting>
  <conditionalFormatting sqref="Q68">
    <cfRule type="cellIs" dxfId="318" priority="321" operator="equal">
      <formula>"2$U$2"</formula>
    </cfRule>
  </conditionalFormatting>
  <conditionalFormatting sqref="Q68">
    <cfRule type="cellIs" dxfId="317" priority="320" operator="equal">
      <formula>"2$U$2"</formula>
    </cfRule>
  </conditionalFormatting>
  <conditionalFormatting sqref="Q68">
    <cfRule type="cellIs" dxfId="316" priority="318" operator="equal">
      <formula>"2$U$2"</formula>
    </cfRule>
  </conditionalFormatting>
  <conditionalFormatting sqref="Q68">
    <cfRule type="cellIs" dxfId="315" priority="316" operator="equal">
      <formula>"2$U$2"</formula>
    </cfRule>
  </conditionalFormatting>
  <conditionalFormatting sqref="Q68">
    <cfRule type="cellIs" dxfId="314" priority="315" operator="equal">
      <formula>"2$U$2"</formula>
    </cfRule>
  </conditionalFormatting>
  <conditionalFormatting sqref="Q68">
    <cfRule type="cellIs" dxfId="313" priority="309" operator="equal">
      <formula>"2$U$2"</formula>
    </cfRule>
  </conditionalFormatting>
  <conditionalFormatting sqref="Q68">
    <cfRule type="cellIs" dxfId="312" priority="308" operator="equal">
      <formula>"2$U$2"</formula>
    </cfRule>
  </conditionalFormatting>
  <conditionalFormatting sqref="Q68">
    <cfRule type="cellIs" dxfId="311" priority="307" operator="equal">
      <formula>"2$U$2"</formula>
    </cfRule>
  </conditionalFormatting>
  <conditionalFormatting sqref="Q68">
    <cfRule type="cellIs" dxfId="310" priority="306" operator="equal">
      <formula>"2$U$2"</formula>
    </cfRule>
  </conditionalFormatting>
  <conditionalFormatting sqref="Q68">
    <cfRule type="cellIs" dxfId="309" priority="305" operator="equal">
      <formula>"2$U$2"</formula>
    </cfRule>
  </conditionalFormatting>
  <conditionalFormatting sqref="Q68">
    <cfRule type="cellIs" dxfId="308" priority="304" operator="equal">
      <formula>"2$U$2"</formula>
    </cfRule>
  </conditionalFormatting>
  <conditionalFormatting sqref="Q68">
    <cfRule type="cellIs" dxfId="307" priority="300" operator="equal">
      <formula>"2$U$2"</formula>
    </cfRule>
  </conditionalFormatting>
  <conditionalFormatting sqref="Q68">
    <cfRule type="cellIs" dxfId="306" priority="302" operator="equal">
      <formula>"2$U$2"</formula>
    </cfRule>
  </conditionalFormatting>
  <conditionalFormatting sqref="Q68">
    <cfRule type="cellIs" dxfId="305" priority="303" operator="equal">
      <formula>"2$U$2"</formula>
    </cfRule>
  </conditionalFormatting>
  <conditionalFormatting sqref="Q68">
    <cfRule type="cellIs" dxfId="304" priority="301" operator="equal">
      <formula>"2$U$2"</formula>
    </cfRule>
  </conditionalFormatting>
  <conditionalFormatting sqref="Q68">
    <cfRule type="cellIs" dxfId="303" priority="299" operator="equal">
      <formula>"2$U$2"</formula>
    </cfRule>
  </conditionalFormatting>
  <conditionalFormatting sqref="Q68">
    <cfRule type="cellIs" dxfId="302" priority="314" operator="equal">
      <formula>"2$U$2"</formula>
    </cfRule>
  </conditionalFormatting>
  <conditionalFormatting sqref="Q68">
    <cfRule type="cellIs" dxfId="301" priority="313" operator="equal">
      <formula>"2$U$2"</formula>
    </cfRule>
  </conditionalFormatting>
  <conditionalFormatting sqref="Q68">
    <cfRule type="cellIs" dxfId="300" priority="312" operator="equal">
      <formula>"2$U$2"</formula>
    </cfRule>
  </conditionalFormatting>
  <conditionalFormatting sqref="Q68">
    <cfRule type="cellIs" dxfId="299" priority="311" operator="equal">
      <formula>"2$U$2"</formula>
    </cfRule>
  </conditionalFormatting>
  <conditionalFormatting sqref="Q68">
    <cfRule type="cellIs" dxfId="298" priority="310" operator="equal">
      <formula>"2$U$2"</formula>
    </cfRule>
  </conditionalFormatting>
  <conditionalFormatting sqref="Q113">
    <cfRule type="cellIs" dxfId="297" priority="297" operator="equal">
      <formula>"2$U$2"</formula>
    </cfRule>
  </conditionalFormatting>
  <conditionalFormatting sqref="Q113">
    <cfRule type="cellIs" dxfId="296" priority="294" operator="equal">
      <formula>"2$U$2"</formula>
    </cfRule>
  </conditionalFormatting>
  <conditionalFormatting sqref="Q113">
    <cfRule type="cellIs" dxfId="295" priority="292" operator="equal">
      <formula>"2$U$2"</formula>
    </cfRule>
  </conditionalFormatting>
  <conditionalFormatting sqref="Q113">
    <cfRule type="cellIs" dxfId="294" priority="296" operator="equal">
      <formula>"2$U$2"</formula>
    </cfRule>
  </conditionalFormatting>
  <conditionalFormatting sqref="Q113">
    <cfRule type="cellIs" dxfId="293" priority="295" operator="equal">
      <formula>"2$U$2"</formula>
    </cfRule>
  </conditionalFormatting>
  <conditionalFormatting sqref="Q113">
    <cfRule type="cellIs" dxfId="292" priority="293" operator="equal">
      <formula>"2$U$2"</formula>
    </cfRule>
  </conditionalFormatting>
  <conditionalFormatting sqref="Q113">
    <cfRule type="cellIs" dxfId="291" priority="291" operator="equal">
      <formula>"2$U$2"</formula>
    </cfRule>
  </conditionalFormatting>
  <conditionalFormatting sqref="Q113">
    <cfRule type="cellIs" dxfId="290" priority="290" operator="equal">
      <formula>"2$U$2"</formula>
    </cfRule>
  </conditionalFormatting>
  <conditionalFormatting sqref="Q113">
    <cfRule type="cellIs" dxfId="289" priority="284" operator="equal">
      <formula>"2$U$2"</formula>
    </cfRule>
  </conditionalFormatting>
  <conditionalFormatting sqref="Q113">
    <cfRule type="cellIs" dxfId="288" priority="283" operator="equal">
      <formula>"2$U$2"</formula>
    </cfRule>
  </conditionalFormatting>
  <conditionalFormatting sqref="Q113">
    <cfRule type="cellIs" dxfId="287" priority="282" operator="equal">
      <formula>"2$U$2"</formula>
    </cfRule>
  </conditionalFormatting>
  <conditionalFormatting sqref="Q113">
    <cfRule type="cellIs" dxfId="286" priority="281" operator="equal">
      <formula>"2$U$2"</formula>
    </cfRule>
  </conditionalFormatting>
  <conditionalFormatting sqref="Q113">
    <cfRule type="cellIs" dxfId="285" priority="280" operator="equal">
      <formula>"2$U$2"</formula>
    </cfRule>
  </conditionalFormatting>
  <conditionalFormatting sqref="Q113">
    <cfRule type="cellIs" dxfId="284" priority="279" operator="equal">
      <formula>"2$U$2"</formula>
    </cfRule>
  </conditionalFormatting>
  <conditionalFormatting sqref="Q113">
    <cfRule type="cellIs" dxfId="283" priority="275" operator="equal">
      <formula>"2$U$2"</formula>
    </cfRule>
  </conditionalFormatting>
  <conditionalFormatting sqref="Q113">
    <cfRule type="cellIs" dxfId="282" priority="277" operator="equal">
      <formula>"2$U$2"</formula>
    </cfRule>
  </conditionalFormatting>
  <conditionalFormatting sqref="Q113">
    <cfRule type="cellIs" dxfId="281" priority="278" operator="equal">
      <formula>"2$U$2"</formula>
    </cfRule>
  </conditionalFormatting>
  <conditionalFormatting sqref="Q113">
    <cfRule type="cellIs" dxfId="280" priority="276" operator="equal">
      <formula>"2$U$2"</formula>
    </cfRule>
  </conditionalFormatting>
  <conditionalFormatting sqref="Q113">
    <cfRule type="cellIs" dxfId="279" priority="274" operator="equal">
      <formula>"2$U$2"</formula>
    </cfRule>
  </conditionalFormatting>
  <conditionalFormatting sqref="Q113">
    <cfRule type="cellIs" dxfId="278" priority="289" operator="equal">
      <formula>"2$U$2"</formula>
    </cfRule>
  </conditionalFormatting>
  <conditionalFormatting sqref="Q113">
    <cfRule type="cellIs" dxfId="277" priority="288" operator="equal">
      <formula>"2$U$2"</formula>
    </cfRule>
  </conditionalFormatting>
  <conditionalFormatting sqref="Q113">
    <cfRule type="cellIs" dxfId="276" priority="287" operator="equal">
      <formula>"2$U$2"</formula>
    </cfRule>
  </conditionalFormatting>
  <conditionalFormatting sqref="Q113">
    <cfRule type="cellIs" dxfId="275" priority="286" operator="equal">
      <formula>"2$U$2"</formula>
    </cfRule>
  </conditionalFormatting>
  <conditionalFormatting sqref="Q113">
    <cfRule type="cellIs" dxfId="274" priority="285" operator="equal">
      <formula>"2$U$2"</formula>
    </cfRule>
  </conditionalFormatting>
  <conditionalFormatting sqref="Q113">
    <cfRule type="cellIs" dxfId="273" priority="298" operator="equal">
      <formula>$U$128</formula>
    </cfRule>
  </conditionalFormatting>
  <conditionalFormatting sqref="Q114">
    <cfRule type="cellIs" dxfId="272" priority="269" operator="equal">
      <formula>"2$U$2"</formula>
    </cfRule>
  </conditionalFormatting>
  <conditionalFormatting sqref="Q114">
    <cfRule type="cellIs" dxfId="271" priority="268" operator="equal">
      <formula>"2$U$2"</formula>
    </cfRule>
  </conditionalFormatting>
  <conditionalFormatting sqref="Q114">
    <cfRule type="cellIs" dxfId="270" priority="267" operator="equal">
      <formula>"2$U$2"</formula>
    </cfRule>
  </conditionalFormatting>
  <conditionalFormatting sqref="Q114">
    <cfRule type="cellIs" dxfId="269" priority="266" operator="equal">
      <formula>"2$U$2"</formula>
    </cfRule>
  </conditionalFormatting>
  <conditionalFormatting sqref="Q114">
    <cfRule type="cellIs" dxfId="268" priority="265" operator="equal">
      <formula>"2$U$2"</formula>
    </cfRule>
  </conditionalFormatting>
  <conditionalFormatting sqref="Q114">
    <cfRule type="cellIs" dxfId="267" priority="264" operator="equal">
      <formula>"2$U$2"</formula>
    </cfRule>
  </conditionalFormatting>
  <conditionalFormatting sqref="Q114">
    <cfRule type="cellIs" dxfId="266" priority="260" operator="equal">
      <formula>"2$U$2"</formula>
    </cfRule>
  </conditionalFormatting>
  <conditionalFormatting sqref="Q114">
    <cfRule type="cellIs" dxfId="265" priority="262" operator="equal">
      <formula>"2$U$2"</formula>
    </cfRule>
  </conditionalFormatting>
  <conditionalFormatting sqref="Q114">
    <cfRule type="cellIs" dxfId="264" priority="263" operator="equal">
      <formula>"2$U$2"</formula>
    </cfRule>
  </conditionalFormatting>
  <conditionalFormatting sqref="Q114">
    <cfRule type="cellIs" dxfId="263" priority="261" operator="equal">
      <formula>"2$U$2"</formula>
    </cfRule>
  </conditionalFormatting>
  <conditionalFormatting sqref="Q114">
    <cfRule type="cellIs" dxfId="262" priority="259" operator="equal">
      <formula>"2$U$2"</formula>
    </cfRule>
  </conditionalFormatting>
  <conditionalFormatting sqref="Q114">
    <cfRule type="cellIs" dxfId="261" priority="273" operator="equal">
      <formula>"2$U$2"</formula>
    </cfRule>
  </conditionalFormatting>
  <conditionalFormatting sqref="Q114">
    <cfRule type="cellIs" dxfId="260" priority="272" operator="equal">
      <formula>"2$U$2"</formula>
    </cfRule>
  </conditionalFormatting>
  <conditionalFormatting sqref="Q114">
    <cfRule type="cellIs" dxfId="259" priority="271" operator="equal">
      <formula>"2$U$2"</formula>
    </cfRule>
  </conditionalFormatting>
  <conditionalFormatting sqref="Q114">
    <cfRule type="cellIs" dxfId="258" priority="270" operator="equal">
      <formula>"2$U$2"</formula>
    </cfRule>
  </conditionalFormatting>
  <conditionalFormatting sqref="Q114">
    <cfRule type="cellIs" dxfId="257" priority="256" operator="equal">
      <formula>"2$U$2"</formula>
    </cfRule>
  </conditionalFormatting>
  <conditionalFormatting sqref="Q114">
    <cfRule type="cellIs" dxfId="256" priority="254" operator="equal">
      <formula>"2$U$2"</formula>
    </cfRule>
  </conditionalFormatting>
  <conditionalFormatting sqref="Q114">
    <cfRule type="cellIs" dxfId="255" priority="258" operator="equal">
      <formula>"2$U$2"</formula>
    </cfRule>
  </conditionalFormatting>
  <conditionalFormatting sqref="Q114">
    <cfRule type="cellIs" dxfId="254" priority="257" operator="equal">
      <formula>"2$U$2"</formula>
    </cfRule>
  </conditionalFormatting>
  <conditionalFormatting sqref="Q114">
    <cfRule type="cellIs" dxfId="253" priority="255" operator="equal">
      <formula>"2$U$2"</formula>
    </cfRule>
  </conditionalFormatting>
  <conditionalFormatting sqref="Q111">
    <cfRule type="cellIs" dxfId="252" priority="249" operator="equal">
      <formula>"2$U$2"</formula>
    </cfRule>
  </conditionalFormatting>
  <conditionalFormatting sqref="Q111">
    <cfRule type="cellIs" dxfId="251" priority="248" operator="equal">
      <formula>"2$U$2"</formula>
    </cfRule>
  </conditionalFormatting>
  <conditionalFormatting sqref="Q111">
    <cfRule type="cellIs" dxfId="250" priority="247" operator="equal">
      <formula>"2$U$2"</formula>
    </cfRule>
  </conditionalFormatting>
  <conditionalFormatting sqref="Q111">
    <cfRule type="cellIs" dxfId="249" priority="246" operator="equal">
      <formula>"2$U$2"</formula>
    </cfRule>
  </conditionalFormatting>
  <conditionalFormatting sqref="Q111">
    <cfRule type="cellIs" dxfId="248" priority="245" operator="equal">
      <formula>"2$U$2"</formula>
    </cfRule>
  </conditionalFormatting>
  <conditionalFormatting sqref="Q111">
    <cfRule type="cellIs" dxfId="247" priority="244" operator="equal">
      <formula>"2$U$2"</formula>
    </cfRule>
  </conditionalFormatting>
  <conditionalFormatting sqref="Q111">
    <cfRule type="cellIs" dxfId="246" priority="240" operator="equal">
      <formula>"2$U$2"</formula>
    </cfRule>
  </conditionalFormatting>
  <conditionalFormatting sqref="Q111">
    <cfRule type="cellIs" dxfId="245" priority="242" operator="equal">
      <formula>"2$U$2"</formula>
    </cfRule>
  </conditionalFormatting>
  <conditionalFormatting sqref="Q111">
    <cfRule type="cellIs" dxfId="244" priority="243" operator="equal">
      <formula>"2$U$2"</formula>
    </cfRule>
  </conditionalFormatting>
  <conditionalFormatting sqref="Q111">
    <cfRule type="cellIs" dxfId="243" priority="241" operator="equal">
      <formula>"2$U$2"</formula>
    </cfRule>
  </conditionalFormatting>
  <conditionalFormatting sqref="Q111">
    <cfRule type="cellIs" dxfId="242" priority="239" operator="equal">
      <formula>"2$U$2"</formula>
    </cfRule>
  </conditionalFormatting>
  <conditionalFormatting sqref="Q111">
    <cfRule type="cellIs" dxfId="241" priority="253" operator="equal">
      <formula>"2$U$2"</formula>
    </cfRule>
  </conditionalFormatting>
  <conditionalFormatting sqref="Q111">
    <cfRule type="cellIs" dxfId="240" priority="252" operator="equal">
      <formula>"2$U$2"</formula>
    </cfRule>
  </conditionalFormatting>
  <conditionalFormatting sqref="Q111">
    <cfRule type="cellIs" dxfId="239" priority="251" operator="equal">
      <formula>"2$U$2"</formula>
    </cfRule>
  </conditionalFormatting>
  <conditionalFormatting sqref="Q111">
    <cfRule type="cellIs" dxfId="238" priority="250" operator="equal">
      <formula>"2$U$2"</formula>
    </cfRule>
  </conditionalFormatting>
  <conditionalFormatting sqref="Q111">
    <cfRule type="cellIs" dxfId="237" priority="236" operator="equal">
      <formula>"2$U$2"</formula>
    </cfRule>
  </conditionalFormatting>
  <conditionalFormatting sqref="Q111">
    <cfRule type="cellIs" dxfId="236" priority="234" operator="equal">
      <formula>"2$U$2"</formula>
    </cfRule>
  </conditionalFormatting>
  <conditionalFormatting sqref="Q111">
    <cfRule type="cellIs" dxfId="235" priority="238" operator="equal">
      <formula>"2$U$2"</formula>
    </cfRule>
  </conditionalFormatting>
  <conditionalFormatting sqref="Q111">
    <cfRule type="cellIs" dxfId="234" priority="237" operator="equal">
      <formula>"2$U$2"</formula>
    </cfRule>
  </conditionalFormatting>
  <conditionalFormatting sqref="Q111">
    <cfRule type="cellIs" dxfId="233" priority="235" operator="equal">
      <formula>"2$U$2"</formula>
    </cfRule>
  </conditionalFormatting>
  <conditionalFormatting sqref="Q108">
    <cfRule type="cellIs" dxfId="232" priority="229" operator="equal">
      <formula>"2$U$2"</formula>
    </cfRule>
  </conditionalFormatting>
  <conditionalFormatting sqref="Q108">
    <cfRule type="cellIs" dxfId="231" priority="228" operator="equal">
      <formula>"2$U$2"</formula>
    </cfRule>
  </conditionalFormatting>
  <conditionalFormatting sqref="Q108">
    <cfRule type="cellIs" dxfId="230" priority="227" operator="equal">
      <formula>"2$U$2"</formula>
    </cfRule>
  </conditionalFormatting>
  <conditionalFormatting sqref="Q108">
    <cfRule type="cellIs" dxfId="229" priority="226" operator="equal">
      <formula>"2$U$2"</formula>
    </cfRule>
  </conditionalFormatting>
  <conditionalFormatting sqref="Q108">
    <cfRule type="cellIs" dxfId="228" priority="225" operator="equal">
      <formula>"2$U$2"</formula>
    </cfRule>
  </conditionalFormatting>
  <conditionalFormatting sqref="Q108">
    <cfRule type="cellIs" dxfId="227" priority="224" operator="equal">
      <formula>"2$U$2"</formula>
    </cfRule>
  </conditionalFormatting>
  <conditionalFormatting sqref="Q108">
    <cfRule type="cellIs" dxfId="226" priority="220" operator="equal">
      <formula>"2$U$2"</formula>
    </cfRule>
  </conditionalFormatting>
  <conditionalFormatting sqref="Q108">
    <cfRule type="cellIs" dxfId="225" priority="222" operator="equal">
      <formula>"2$U$2"</formula>
    </cfRule>
  </conditionalFormatting>
  <conditionalFormatting sqref="Q108">
    <cfRule type="cellIs" dxfId="224" priority="223" operator="equal">
      <formula>"2$U$2"</formula>
    </cfRule>
  </conditionalFormatting>
  <conditionalFormatting sqref="Q108">
    <cfRule type="cellIs" dxfId="223" priority="221" operator="equal">
      <formula>"2$U$2"</formula>
    </cfRule>
  </conditionalFormatting>
  <conditionalFormatting sqref="Q108">
    <cfRule type="cellIs" dxfId="222" priority="219" operator="equal">
      <formula>"2$U$2"</formula>
    </cfRule>
  </conditionalFormatting>
  <conditionalFormatting sqref="Q108">
    <cfRule type="cellIs" dxfId="221" priority="233" operator="equal">
      <formula>"2$U$2"</formula>
    </cfRule>
  </conditionalFormatting>
  <conditionalFormatting sqref="Q108">
    <cfRule type="cellIs" dxfId="220" priority="232" operator="equal">
      <formula>"2$U$2"</formula>
    </cfRule>
  </conditionalFormatting>
  <conditionalFormatting sqref="Q108">
    <cfRule type="cellIs" dxfId="219" priority="231" operator="equal">
      <formula>"2$U$2"</formula>
    </cfRule>
  </conditionalFormatting>
  <conditionalFormatting sqref="Q108">
    <cfRule type="cellIs" dxfId="218" priority="230" operator="equal">
      <formula>"2$U$2"</formula>
    </cfRule>
  </conditionalFormatting>
  <conditionalFormatting sqref="Q108">
    <cfRule type="cellIs" dxfId="217" priority="216" operator="equal">
      <formula>"2$U$2"</formula>
    </cfRule>
  </conditionalFormatting>
  <conditionalFormatting sqref="Q108">
    <cfRule type="cellIs" dxfId="216" priority="214" operator="equal">
      <formula>"2$U$2"</formula>
    </cfRule>
  </conditionalFormatting>
  <conditionalFormatting sqref="Q108">
    <cfRule type="cellIs" dxfId="215" priority="218" operator="equal">
      <formula>"2$U$2"</formula>
    </cfRule>
  </conditionalFormatting>
  <conditionalFormatting sqref="Q108">
    <cfRule type="cellIs" dxfId="214" priority="217" operator="equal">
      <formula>"2$U$2"</formula>
    </cfRule>
  </conditionalFormatting>
  <conditionalFormatting sqref="Q108">
    <cfRule type="cellIs" dxfId="213" priority="215" operator="equal">
      <formula>"2$U$2"</formula>
    </cfRule>
  </conditionalFormatting>
  <conditionalFormatting sqref="Q105">
    <cfRule type="cellIs" dxfId="212" priority="209" operator="equal">
      <formula>"2$U$2"</formula>
    </cfRule>
  </conditionalFormatting>
  <conditionalFormatting sqref="Q105">
    <cfRule type="cellIs" dxfId="211" priority="208" operator="equal">
      <formula>"2$U$2"</formula>
    </cfRule>
  </conditionalFormatting>
  <conditionalFormatting sqref="Q105">
    <cfRule type="cellIs" dxfId="210" priority="207" operator="equal">
      <formula>"2$U$2"</formula>
    </cfRule>
  </conditionalFormatting>
  <conditionalFormatting sqref="Q105">
    <cfRule type="cellIs" dxfId="209" priority="206" operator="equal">
      <formula>"2$U$2"</formula>
    </cfRule>
  </conditionalFormatting>
  <conditionalFormatting sqref="Q105">
    <cfRule type="cellIs" dxfId="208" priority="205" operator="equal">
      <formula>"2$U$2"</formula>
    </cfRule>
  </conditionalFormatting>
  <conditionalFormatting sqref="Q105">
    <cfRule type="cellIs" dxfId="207" priority="204" operator="equal">
      <formula>"2$U$2"</formula>
    </cfRule>
  </conditionalFormatting>
  <conditionalFormatting sqref="Q105">
    <cfRule type="cellIs" dxfId="206" priority="200" operator="equal">
      <formula>"2$U$2"</formula>
    </cfRule>
  </conditionalFormatting>
  <conditionalFormatting sqref="Q105">
    <cfRule type="cellIs" dxfId="205" priority="202" operator="equal">
      <formula>"2$U$2"</formula>
    </cfRule>
  </conditionalFormatting>
  <conditionalFormatting sqref="Q105">
    <cfRule type="cellIs" dxfId="204" priority="203" operator="equal">
      <formula>"2$U$2"</formula>
    </cfRule>
  </conditionalFormatting>
  <conditionalFormatting sqref="Q105">
    <cfRule type="cellIs" dxfId="203" priority="201" operator="equal">
      <formula>"2$U$2"</formula>
    </cfRule>
  </conditionalFormatting>
  <conditionalFormatting sqref="Q105">
    <cfRule type="cellIs" dxfId="202" priority="199" operator="equal">
      <formula>"2$U$2"</formula>
    </cfRule>
  </conditionalFormatting>
  <conditionalFormatting sqref="Q105">
    <cfRule type="cellIs" dxfId="201" priority="213" operator="equal">
      <formula>"2$U$2"</formula>
    </cfRule>
  </conditionalFormatting>
  <conditionalFormatting sqref="Q105">
    <cfRule type="cellIs" dxfId="200" priority="212" operator="equal">
      <formula>"2$U$2"</formula>
    </cfRule>
  </conditionalFormatting>
  <conditionalFormatting sqref="Q105">
    <cfRule type="cellIs" dxfId="199" priority="211" operator="equal">
      <formula>"2$U$2"</formula>
    </cfRule>
  </conditionalFormatting>
  <conditionalFormatting sqref="Q105">
    <cfRule type="cellIs" dxfId="198" priority="210" operator="equal">
      <formula>"2$U$2"</formula>
    </cfRule>
  </conditionalFormatting>
  <conditionalFormatting sqref="Q105">
    <cfRule type="cellIs" dxfId="197" priority="196" operator="equal">
      <formula>"2$U$2"</formula>
    </cfRule>
  </conditionalFormatting>
  <conditionalFormatting sqref="Q105">
    <cfRule type="cellIs" dxfId="196" priority="194" operator="equal">
      <formula>"2$U$2"</formula>
    </cfRule>
  </conditionalFormatting>
  <conditionalFormatting sqref="Q105">
    <cfRule type="cellIs" dxfId="195" priority="198" operator="equal">
      <formula>"2$U$2"</formula>
    </cfRule>
  </conditionalFormatting>
  <conditionalFormatting sqref="Q105">
    <cfRule type="cellIs" dxfId="194" priority="197" operator="equal">
      <formula>"2$U$2"</formula>
    </cfRule>
  </conditionalFormatting>
  <conditionalFormatting sqref="Q105">
    <cfRule type="cellIs" dxfId="193" priority="195" operator="equal">
      <formula>"2$U$2"</formula>
    </cfRule>
  </conditionalFormatting>
  <conditionalFormatting sqref="Q102">
    <cfRule type="cellIs" dxfId="192" priority="189" operator="equal">
      <formula>"2$U$2"</formula>
    </cfRule>
  </conditionalFormatting>
  <conditionalFormatting sqref="Q102">
    <cfRule type="cellIs" dxfId="191" priority="188" operator="equal">
      <formula>"2$U$2"</formula>
    </cfRule>
  </conditionalFormatting>
  <conditionalFormatting sqref="Q102">
    <cfRule type="cellIs" dxfId="190" priority="187" operator="equal">
      <formula>"2$U$2"</formula>
    </cfRule>
  </conditionalFormatting>
  <conditionalFormatting sqref="Q102">
    <cfRule type="cellIs" dxfId="189" priority="186" operator="equal">
      <formula>"2$U$2"</formula>
    </cfRule>
  </conditionalFormatting>
  <conditionalFormatting sqref="Q102">
    <cfRule type="cellIs" dxfId="188" priority="185" operator="equal">
      <formula>"2$U$2"</formula>
    </cfRule>
  </conditionalFormatting>
  <conditionalFormatting sqref="Q102">
    <cfRule type="cellIs" dxfId="187" priority="184" operator="equal">
      <formula>"2$U$2"</formula>
    </cfRule>
  </conditionalFormatting>
  <conditionalFormatting sqref="Q102">
    <cfRule type="cellIs" dxfId="186" priority="180" operator="equal">
      <formula>"2$U$2"</formula>
    </cfRule>
  </conditionalFormatting>
  <conditionalFormatting sqref="Q102">
    <cfRule type="cellIs" dxfId="185" priority="182" operator="equal">
      <formula>"2$U$2"</formula>
    </cfRule>
  </conditionalFormatting>
  <conditionalFormatting sqref="Q102">
    <cfRule type="cellIs" dxfId="184" priority="183" operator="equal">
      <formula>"2$U$2"</formula>
    </cfRule>
  </conditionalFormatting>
  <conditionalFormatting sqref="Q102">
    <cfRule type="cellIs" dxfId="183" priority="181" operator="equal">
      <formula>"2$U$2"</formula>
    </cfRule>
  </conditionalFormatting>
  <conditionalFormatting sqref="Q102">
    <cfRule type="cellIs" dxfId="182" priority="179" operator="equal">
      <formula>"2$U$2"</formula>
    </cfRule>
  </conditionalFormatting>
  <conditionalFormatting sqref="Q102">
    <cfRule type="cellIs" dxfId="181" priority="193" operator="equal">
      <formula>"2$U$2"</formula>
    </cfRule>
  </conditionalFormatting>
  <conditionalFormatting sqref="Q102">
    <cfRule type="cellIs" dxfId="180" priority="192" operator="equal">
      <formula>"2$U$2"</formula>
    </cfRule>
  </conditionalFormatting>
  <conditionalFormatting sqref="Q102">
    <cfRule type="cellIs" dxfId="179" priority="191" operator="equal">
      <formula>"2$U$2"</formula>
    </cfRule>
  </conditionalFormatting>
  <conditionalFormatting sqref="Q102">
    <cfRule type="cellIs" dxfId="178" priority="190" operator="equal">
      <formula>"2$U$2"</formula>
    </cfRule>
  </conditionalFormatting>
  <conditionalFormatting sqref="Q102">
    <cfRule type="cellIs" dxfId="177" priority="176" operator="equal">
      <formula>"2$U$2"</formula>
    </cfRule>
  </conditionalFormatting>
  <conditionalFormatting sqref="Q102">
    <cfRule type="cellIs" dxfId="176" priority="174" operator="equal">
      <formula>"2$U$2"</formula>
    </cfRule>
  </conditionalFormatting>
  <conditionalFormatting sqref="Q102">
    <cfRule type="cellIs" dxfId="175" priority="178" operator="equal">
      <formula>"2$U$2"</formula>
    </cfRule>
  </conditionalFormatting>
  <conditionalFormatting sqref="Q102">
    <cfRule type="cellIs" dxfId="174" priority="177" operator="equal">
      <formula>"2$U$2"</formula>
    </cfRule>
  </conditionalFormatting>
  <conditionalFormatting sqref="Q102">
    <cfRule type="cellIs" dxfId="173" priority="175" operator="equal">
      <formula>"2$U$2"</formula>
    </cfRule>
  </conditionalFormatting>
  <conditionalFormatting sqref="Q99">
    <cfRule type="cellIs" dxfId="172" priority="169" operator="equal">
      <formula>"2$U$2"</formula>
    </cfRule>
  </conditionalFormatting>
  <conditionalFormatting sqref="Q99">
    <cfRule type="cellIs" dxfId="171" priority="168" operator="equal">
      <formula>"2$U$2"</formula>
    </cfRule>
  </conditionalFormatting>
  <conditionalFormatting sqref="Q99">
    <cfRule type="cellIs" dxfId="170" priority="167" operator="equal">
      <formula>"2$U$2"</formula>
    </cfRule>
  </conditionalFormatting>
  <conditionalFormatting sqref="Q99">
    <cfRule type="cellIs" dxfId="169" priority="166" operator="equal">
      <formula>"2$U$2"</formula>
    </cfRule>
  </conditionalFormatting>
  <conditionalFormatting sqref="Q99">
    <cfRule type="cellIs" dxfId="168" priority="165" operator="equal">
      <formula>"2$U$2"</formula>
    </cfRule>
  </conditionalFormatting>
  <conditionalFormatting sqref="Q99">
    <cfRule type="cellIs" dxfId="167" priority="164" operator="equal">
      <formula>"2$U$2"</formula>
    </cfRule>
  </conditionalFormatting>
  <conditionalFormatting sqref="Q99">
    <cfRule type="cellIs" dxfId="166" priority="160" operator="equal">
      <formula>"2$U$2"</formula>
    </cfRule>
  </conditionalFormatting>
  <conditionalFormatting sqref="Q99">
    <cfRule type="cellIs" dxfId="165" priority="162" operator="equal">
      <formula>"2$U$2"</formula>
    </cfRule>
  </conditionalFormatting>
  <conditionalFormatting sqref="Q99">
    <cfRule type="cellIs" dxfId="164" priority="163" operator="equal">
      <formula>"2$U$2"</formula>
    </cfRule>
  </conditionalFormatting>
  <conditionalFormatting sqref="Q99">
    <cfRule type="cellIs" dxfId="163" priority="161" operator="equal">
      <formula>"2$U$2"</formula>
    </cfRule>
  </conditionalFormatting>
  <conditionalFormatting sqref="Q99">
    <cfRule type="cellIs" dxfId="162" priority="159" operator="equal">
      <formula>"2$U$2"</formula>
    </cfRule>
  </conditionalFormatting>
  <conditionalFormatting sqref="Q99">
    <cfRule type="cellIs" dxfId="161" priority="173" operator="equal">
      <formula>"2$U$2"</formula>
    </cfRule>
  </conditionalFormatting>
  <conditionalFormatting sqref="Q99">
    <cfRule type="cellIs" dxfId="160" priority="172" operator="equal">
      <formula>"2$U$2"</formula>
    </cfRule>
  </conditionalFormatting>
  <conditionalFormatting sqref="Q99">
    <cfRule type="cellIs" dxfId="159" priority="171" operator="equal">
      <formula>"2$U$2"</formula>
    </cfRule>
  </conditionalFormatting>
  <conditionalFormatting sqref="Q99">
    <cfRule type="cellIs" dxfId="158" priority="170" operator="equal">
      <formula>"2$U$2"</formula>
    </cfRule>
  </conditionalFormatting>
  <conditionalFormatting sqref="Q99">
    <cfRule type="cellIs" dxfId="157" priority="156" operator="equal">
      <formula>"2$U$2"</formula>
    </cfRule>
  </conditionalFormatting>
  <conditionalFormatting sqref="Q99">
    <cfRule type="cellIs" dxfId="156" priority="154" operator="equal">
      <formula>"2$U$2"</formula>
    </cfRule>
  </conditionalFormatting>
  <conditionalFormatting sqref="Q99">
    <cfRule type="cellIs" dxfId="155" priority="158" operator="equal">
      <formula>"2$U$2"</formula>
    </cfRule>
  </conditionalFormatting>
  <conditionalFormatting sqref="Q99">
    <cfRule type="cellIs" dxfId="154" priority="157" operator="equal">
      <formula>"2$U$2"</formula>
    </cfRule>
  </conditionalFormatting>
  <conditionalFormatting sqref="Q99">
    <cfRule type="cellIs" dxfId="153" priority="155" operator="equal">
      <formula>"2$U$2"</formula>
    </cfRule>
  </conditionalFormatting>
  <conditionalFormatting sqref="Q90">
    <cfRule type="cellIs" dxfId="152" priority="129" operator="equal">
      <formula>"2$U$2"</formula>
    </cfRule>
  </conditionalFormatting>
  <conditionalFormatting sqref="Q90">
    <cfRule type="cellIs" dxfId="151" priority="128" operator="equal">
      <formula>"2$U$2"</formula>
    </cfRule>
  </conditionalFormatting>
  <conditionalFormatting sqref="Q90">
    <cfRule type="cellIs" dxfId="150" priority="127" operator="equal">
      <formula>"2$U$2"</formula>
    </cfRule>
  </conditionalFormatting>
  <conditionalFormatting sqref="Q90">
    <cfRule type="cellIs" dxfId="149" priority="126" operator="equal">
      <formula>"2$U$2"</formula>
    </cfRule>
  </conditionalFormatting>
  <conditionalFormatting sqref="Q90">
    <cfRule type="cellIs" dxfId="148" priority="125" operator="equal">
      <formula>"2$U$2"</formula>
    </cfRule>
  </conditionalFormatting>
  <conditionalFormatting sqref="Q90">
    <cfRule type="cellIs" dxfId="147" priority="124" operator="equal">
      <formula>"2$U$2"</formula>
    </cfRule>
  </conditionalFormatting>
  <conditionalFormatting sqref="Q90">
    <cfRule type="cellIs" dxfId="146" priority="120" operator="equal">
      <formula>"2$U$2"</formula>
    </cfRule>
  </conditionalFormatting>
  <conditionalFormatting sqref="Q90">
    <cfRule type="cellIs" dxfId="145" priority="122" operator="equal">
      <formula>"2$U$2"</formula>
    </cfRule>
  </conditionalFormatting>
  <conditionalFormatting sqref="Q90">
    <cfRule type="cellIs" dxfId="144" priority="123" operator="equal">
      <formula>"2$U$2"</formula>
    </cfRule>
  </conditionalFormatting>
  <conditionalFormatting sqref="Q90">
    <cfRule type="cellIs" dxfId="143" priority="121" operator="equal">
      <formula>"2$U$2"</formula>
    </cfRule>
  </conditionalFormatting>
  <conditionalFormatting sqref="Q90">
    <cfRule type="cellIs" dxfId="142" priority="119" operator="equal">
      <formula>"2$U$2"</formula>
    </cfRule>
  </conditionalFormatting>
  <conditionalFormatting sqref="Q90">
    <cfRule type="cellIs" dxfId="141" priority="133" operator="equal">
      <formula>"2$U$2"</formula>
    </cfRule>
  </conditionalFormatting>
  <conditionalFormatting sqref="Q90">
    <cfRule type="cellIs" dxfId="140" priority="132" operator="equal">
      <formula>"2$U$2"</formula>
    </cfRule>
  </conditionalFormatting>
  <conditionalFormatting sqref="Q90">
    <cfRule type="cellIs" dxfId="139" priority="131" operator="equal">
      <formula>"2$U$2"</formula>
    </cfRule>
  </conditionalFormatting>
  <conditionalFormatting sqref="Q90">
    <cfRule type="cellIs" dxfId="138" priority="130" operator="equal">
      <formula>"2$U$2"</formula>
    </cfRule>
  </conditionalFormatting>
  <conditionalFormatting sqref="Q90">
    <cfRule type="cellIs" dxfId="137" priority="116" operator="equal">
      <formula>"2$U$2"</formula>
    </cfRule>
  </conditionalFormatting>
  <conditionalFormatting sqref="Q90">
    <cfRule type="cellIs" dxfId="136" priority="114" operator="equal">
      <formula>"2$U$2"</formula>
    </cfRule>
  </conditionalFormatting>
  <conditionalFormatting sqref="Q90">
    <cfRule type="cellIs" dxfId="135" priority="118" operator="equal">
      <formula>"2$U$2"</formula>
    </cfRule>
  </conditionalFormatting>
  <conditionalFormatting sqref="Q90">
    <cfRule type="cellIs" dxfId="134" priority="117" operator="equal">
      <formula>"2$U$2"</formula>
    </cfRule>
  </conditionalFormatting>
  <conditionalFormatting sqref="Q90">
    <cfRule type="cellIs" dxfId="133" priority="115" operator="equal">
      <formula>"2$U$2"</formula>
    </cfRule>
  </conditionalFormatting>
  <conditionalFormatting sqref="Q78">
    <cfRule type="cellIs" dxfId="132" priority="109" operator="equal">
      <formula>"2$U$2"</formula>
    </cfRule>
  </conditionalFormatting>
  <conditionalFormatting sqref="Q78">
    <cfRule type="cellIs" dxfId="131" priority="108" operator="equal">
      <formula>"2$U$2"</formula>
    </cfRule>
  </conditionalFormatting>
  <conditionalFormatting sqref="Q78">
    <cfRule type="cellIs" dxfId="130" priority="107" operator="equal">
      <formula>"2$U$2"</formula>
    </cfRule>
  </conditionalFormatting>
  <conditionalFormatting sqref="Q78">
    <cfRule type="cellIs" dxfId="129" priority="106" operator="equal">
      <formula>"2$U$2"</formula>
    </cfRule>
  </conditionalFormatting>
  <conditionalFormatting sqref="Q78">
    <cfRule type="cellIs" dxfId="128" priority="105" operator="equal">
      <formula>"2$U$2"</formula>
    </cfRule>
  </conditionalFormatting>
  <conditionalFormatting sqref="Q78">
    <cfRule type="cellIs" dxfId="127" priority="104" operator="equal">
      <formula>"2$U$2"</formula>
    </cfRule>
  </conditionalFormatting>
  <conditionalFormatting sqref="Q78">
    <cfRule type="cellIs" dxfId="126" priority="100" operator="equal">
      <formula>"2$U$2"</formula>
    </cfRule>
  </conditionalFormatting>
  <conditionalFormatting sqref="Q78">
    <cfRule type="cellIs" dxfId="125" priority="102" operator="equal">
      <formula>"2$U$2"</formula>
    </cfRule>
  </conditionalFormatting>
  <conditionalFormatting sqref="Q78">
    <cfRule type="cellIs" dxfId="124" priority="103" operator="equal">
      <formula>"2$U$2"</formula>
    </cfRule>
  </conditionalFormatting>
  <conditionalFormatting sqref="Q78">
    <cfRule type="cellIs" dxfId="123" priority="101" operator="equal">
      <formula>"2$U$2"</formula>
    </cfRule>
  </conditionalFormatting>
  <conditionalFormatting sqref="Q78">
    <cfRule type="cellIs" dxfId="122" priority="99" operator="equal">
      <formula>"2$U$2"</formula>
    </cfRule>
  </conditionalFormatting>
  <conditionalFormatting sqref="Q78">
    <cfRule type="cellIs" dxfId="121" priority="113" operator="equal">
      <formula>"2$U$2"</formula>
    </cfRule>
  </conditionalFormatting>
  <conditionalFormatting sqref="Q78">
    <cfRule type="cellIs" dxfId="120" priority="112" operator="equal">
      <formula>"2$U$2"</formula>
    </cfRule>
  </conditionalFormatting>
  <conditionalFormatting sqref="Q78">
    <cfRule type="cellIs" dxfId="119" priority="111" operator="equal">
      <formula>"2$U$2"</formula>
    </cfRule>
  </conditionalFormatting>
  <conditionalFormatting sqref="Q78">
    <cfRule type="cellIs" dxfId="118" priority="110" operator="equal">
      <formula>"2$U$2"</formula>
    </cfRule>
  </conditionalFormatting>
  <conditionalFormatting sqref="Q78">
    <cfRule type="cellIs" dxfId="117" priority="96" operator="equal">
      <formula>"2$U$2"</formula>
    </cfRule>
  </conditionalFormatting>
  <conditionalFormatting sqref="Q78">
    <cfRule type="cellIs" dxfId="116" priority="94" operator="equal">
      <formula>"2$U$2"</formula>
    </cfRule>
  </conditionalFormatting>
  <conditionalFormatting sqref="Q78">
    <cfRule type="cellIs" dxfId="115" priority="98" operator="equal">
      <formula>"2$U$2"</formula>
    </cfRule>
  </conditionalFormatting>
  <conditionalFormatting sqref="Q78">
    <cfRule type="cellIs" dxfId="114" priority="97" operator="equal">
      <formula>"2$U$2"</formula>
    </cfRule>
  </conditionalFormatting>
  <conditionalFormatting sqref="Q78">
    <cfRule type="cellIs" dxfId="113" priority="95" operator="equal">
      <formula>"2$U$2"</formula>
    </cfRule>
  </conditionalFormatting>
  <conditionalFormatting sqref="Q57">
    <cfRule type="cellIs" dxfId="112" priority="89" operator="equal">
      <formula>"2$U$2"</formula>
    </cfRule>
  </conditionalFormatting>
  <conditionalFormatting sqref="Q57">
    <cfRule type="cellIs" dxfId="111" priority="88" operator="equal">
      <formula>"2$U$2"</formula>
    </cfRule>
  </conditionalFormatting>
  <conditionalFormatting sqref="Q57">
    <cfRule type="cellIs" dxfId="110" priority="87" operator="equal">
      <formula>"2$U$2"</formula>
    </cfRule>
  </conditionalFormatting>
  <conditionalFormatting sqref="Q57">
    <cfRule type="cellIs" dxfId="109" priority="86" operator="equal">
      <formula>"2$U$2"</formula>
    </cfRule>
  </conditionalFormatting>
  <conditionalFormatting sqref="Q57">
    <cfRule type="cellIs" dxfId="108" priority="85" operator="equal">
      <formula>"2$U$2"</formula>
    </cfRule>
  </conditionalFormatting>
  <conditionalFormatting sqref="Q57">
    <cfRule type="cellIs" dxfId="107" priority="84" operator="equal">
      <formula>"2$U$2"</formula>
    </cfRule>
  </conditionalFormatting>
  <conditionalFormatting sqref="Q57">
    <cfRule type="cellIs" dxfId="106" priority="80" operator="equal">
      <formula>"2$U$2"</formula>
    </cfRule>
  </conditionalFormatting>
  <conditionalFormatting sqref="Q57">
    <cfRule type="cellIs" dxfId="105" priority="82" operator="equal">
      <formula>"2$U$2"</formula>
    </cfRule>
  </conditionalFormatting>
  <conditionalFormatting sqref="Q57">
    <cfRule type="cellIs" dxfId="104" priority="83" operator="equal">
      <formula>"2$U$2"</formula>
    </cfRule>
  </conditionalFormatting>
  <conditionalFormatting sqref="Q57">
    <cfRule type="cellIs" dxfId="103" priority="81" operator="equal">
      <formula>"2$U$2"</formula>
    </cfRule>
  </conditionalFormatting>
  <conditionalFormatting sqref="Q57">
    <cfRule type="cellIs" dxfId="102" priority="79" operator="equal">
      <formula>"2$U$2"</formula>
    </cfRule>
  </conditionalFormatting>
  <conditionalFormatting sqref="Q57">
    <cfRule type="cellIs" dxfId="101" priority="93" operator="equal">
      <formula>"2$U$2"</formula>
    </cfRule>
  </conditionalFormatting>
  <conditionalFormatting sqref="Q57">
    <cfRule type="cellIs" dxfId="100" priority="92" operator="equal">
      <formula>"2$U$2"</formula>
    </cfRule>
  </conditionalFormatting>
  <conditionalFormatting sqref="Q57">
    <cfRule type="cellIs" dxfId="99" priority="91" operator="equal">
      <formula>"2$U$2"</formula>
    </cfRule>
  </conditionalFormatting>
  <conditionalFormatting sqref="Q57">
    <cfRule type="cellIs" dxfId="98" priority="90" operator="equal">
      <formula>"2$U$2"</formula>
    </cfRule>
  </conditionalFormatting>
  <conditionalFormatting sqref="Q57">
    <cfRule type="cellIs" dxfId="97" priority="76" operator="equal">
      <formula>"2$U$2"</formula>
    </cfRule>
  </conditionalFormatting>
  <conditionalFormatting sqref="Q57">
    <cfRule type="cellIs" dxfId="96" priority="74" operator="equal">
      <formula>"2$U$2"</formula>
    </cfRule>
  </conditionalFormatting>
  <conditionalFormatting sqref="Q57">
    <cfRule type="cellIs" dxfId="95" priority="78" operator="equal">
      <formula>"2$U$2"</formula>
    </cfRule>
  </conditionalFormatting>
  <conditionalFormatting sqref="Q57">
    <cfRule type="cellIs" dxfId="94" priority="77" operator="equal">
      <formula>"2$U$2"</formula>
    </cfRule>
  </conditionalFormatting>
  <conditionalFormatting sqref="Q57">
    <cfRule type="cellIs" dxfId="93" priority="75" operator="equal">
      <formula>"2$U$2"</formula>
    </cfRule>
  </conditionalFormatting>
  <conditionalFormatting sqref="Q54">
    <cfRule type="cellIs" dxfId="92" priority="69" operator="equal">
      <formula>"2$U$2"</formula>
    </cfRule>
  </conditionalFormatting>
  <conditionalFormatting sqref="Q54">
    <cfRule type="cellIs" dxfId="91" priority="68" operator="equal">
      <formula>"2$U$2"</formula>
    </cfRule>
  </conditionalFormatting>
  <conditionalFormatting sqref="Q54">
    <cfRule type="cellIs" dxfId="90" priority="67" operator="equal">
      <formula>"2$U$2"</formula>
    </cfRule>
  </conditionalFormatting>
  <conditionalFormatting sqref="Q54">
    <cfRule type="cellIs" dxfId="89" priority="66" operator="equal">
      <formula>"2$U$2"</formula>
    </cfRule>
  </conditionalFormatting>
  <conditionalFormatting sqref="Q54">
    <cfRule type="cellIs" dxfId="88" priority="65" operator="equal">
      <formula>"2$U$2"</formula>
    </cfRule>
  </conditionalFormatting>
  <conditionalFormatting sqref="Q54">
    <cfRule type="cellIs" dxfId="87" priority="64" operator="equal">
      <formula>"2$U$2"</formula>
    </cfRule>
  </conditionalFormatting>
  <conditionalFormatting sqref="Q54">
    <cfRule type="cellIs" dxfId="86" priority="60" operator="equal">
      <formula>"2$U$2"</formula>
    </cfRule>
  </conditionalFormatting>
  <conditionalFormatting sqref="Q54">
    <cfRule type="cellIs" dxfId="85" priority="62" operator="equal">
      <formula>"2$U$2"</formula>
    </cfRule>
  </conditionalFormatting>
  <conditionalFormatting sqref="Q54">
    <cfRule type="cellIs" dxfId="84" priority="63" operator="equal">
      <formula>"2$U$2"</formula>
    </cfRule>
  </conditionalFormatting>
  <conditionalFormatting sqref="Q54">
    <cfRule type="cellIs" dxfId="83" priority="61" operator="equal">
      <formula>"2$U$2"</formula>
    </cfRule>
  </conditionalFormatting>
  <conditionalFormatting sqref="Q54">
    <cfRule type="cellIs" dxfId="82" priority="59" operator="equal">
      <formula>"2$U$2"</formula>
    </cfRule>
  </conditionalFormatting>
  <conditionalFormatting sqref="Q54">
    <cfRule type="cellIs" dxfId="81" priority="73" operator="equal">
      <formula>"2$U$2"</formula>
    </cfRule>
  </conditionalFormatting>
  <conditionalFormatting sqref="Q54">
    <cfRule type="cellIs" dxfId="80" priority="72" operator="equal">
      <formula>"2$U$2"</formula>
    </cfRule>
  </conditionalFormatting>
  <conditionalFormatting sqref="Q54">
    <cfRule type="cellIs" dxfId="79" priority="71" operator="equal">
      <formula>"2$U$2"</formula>
    </cfRule>
  </conditionalFormatting>
  <conditionalFormatting sqref="Q54">
    <cfRule type="cellIs" dxfId="78" priority="70" operator="equal">
      <formula>"2$U$2"</formula>
    </cfRule>
  </conditionalFormatting>
  <conditionalFormatting sqref="Q54">
    <cfRule type="cellIs" dxfId="77" priority="56" operator="equal">
      <formula>"2$U$2"</formula>
    </cfRule>
  </conditionalFormatting>
  <conditionalFormatting sqref="Q54">
    <cfRule type="cellIs" dxfId="76" priority="54" operator="equal">
      <formula>"2$U$2"</formula>
    </cfRule>
  </conditionalFormatting>
  <conditionalFormatting sqref="Q54">
    <cfRule type="cellIs" dxfId="75" priority="58" operator="equal">
      <formula>"2$U$2"</formula>
    </cfRule>
  </conditionalFormatting>
  <conditionalFormatting sqref="Q54">
    <cfRule type="cellIs" dxfId="74" priority="57" operator="equal">
      <formula>"2$U$2"</formula>
    </cfRule>
  </conditionalFormatting>
  <conditionalFormatting sqref="Q54">
    <cfRule type="cellIs" dxfId="73" priority="55" operator="equal">
      <formula>"2$U$2"</formula>
    </cfRule>
  </conditionalFormatting>
  <conditionalFormatting sqref="Q45">
    <cfRule type="cellIs" dxfId="72" priority="49" operator="equal">
      <formula>"2$U$2"</formula>
    </cfRule>
  </conditionalFormatting>
  <conditionalFormatting sqref="Q45">
    <cfRule type="cellIs" dxfId="71" priority="48" operator="equal">
      <formula>"2$U$2"</formula>
    </cfRule>
  </conditionalFormatting>
  <conditionalFormatting sqref="Q45">
    <cfRule type="cellIs" dxfId="70" priority="47" operator="equal">
      <formula>"2$U$2"</formula>
    </cfRule>
  </conditionalFormatting>
  <conditionalFormatting sqref="Q45">
    <cfRule type="cellIs" dxfId="69" priority="46" operator="equal">
      <formula>"2$U$2"</formula>
    </cfRule>
  </conditionalFormatting>
  <conditionalFormatting sqref="Q45">
    <cfRule type="cellIs" dxfId="68" priority="45" operator="equal">
      <formula>"2$U$2"</formula>
    </cfRule>
  </conditionalFormatting>
  <conditionalFormatting sqref="Q45">
    <cfRule type="cellIs" dxfId="67" priority="44" operator="equal">
      <formula>"2$U$2"</formula>
    </cfRule>
  </conditionalFormatting>
  <conditionalFormatting sqref="Q45">
    <cfRule type="cellIs" dxfId="66" priority="40" operator="equal">
      <formula>"2$U$2"</formula>
    </cfRule>
  </conditionalFormatting>
  <conditionalFormatting sqref="Q45">
    <cfRule type="cellIs" dxfId="65" priority="42" operator="equal">
      <formula>"2$U$2"</formula>
    </cfRule>
  </conditionalFormatting>
  <conditionalFormatting sqref="Q45">
    <cfRule type="cellIs" dxfId="64" priority="43" operator="equal">
      <formula>"2$U$2"</formula>
    </cfRule>
  </conditionalFormatting>
  <conditionalFormatting sqref="Q45">
    <cfRule type="cellIs" dxfId="63" priority="41" operator="equal">
      <formula>"2$U$2"</formula>
    </cfRule>
  </conditionalFormatting>
  <conditionalFormatting sqref="Q45">
    <cfRule type="cellIs" dxfId="62" priority="39" operator="equal">
      <formula>"2$U$2"</formula>
    </cfRule>
  </conditionalFormatting>
  <conditionalFormatting sqref="Q45">
    <cfRule type="cellIs" dxfId="61" priority="53" operator="equal">
      <formula>"2$U$2"</formula>
    </cfRule>
  </conditionalFormatting>
  <conditionalFormatting sqref="Q45">
    <cfRule type="cellIs" dxfId="60" priority="52" operator="equal">
      <formula>"2$U$2"</formula>
    </cfRule>
  </conditionalFormatting>
  <conditionalFormatting sqref="Q45">
    <cfRule type="cellIs" dxfId="59" priority="51" operator="equal">
      <formula>"2$U$2"</formula>
    </cfRule>
  </conditionalFormatting>
  <conditionalFormatting sqref="Q45">
    <cfRule type="cellIs" dxfId="58" priority="50" operator="equal">
      <formula>"2$U$2"</formula>
    </cfRule>
  </conditionalFormatting>
  <conditionalFormatting sqref="Q60">
    <cfRule type="cellIs" dxfId="57" priority="38" operator="equal">
      <formula>"2$U$2"</formula>
    </cfRule>
  </conditionalFormatting>
  <conditionalFormatting sqref="Q60">
    <cfRule type="cellIs" dxfId="56" priority="32" operator="equal">
      <formula>"2$U$2"</formula>
    </cfRule>
  </conditionalFormatting>
  <conditionalFormatting sqref="Q60">
    <cfRule type="cellIs" dxfId="55" priority="31" operator="equal">
      <formula>"2$U$2"</formula>
    </cfRule>
  </conditionalFormatting>
  <conditionalFormatting sqref="Q60">
    <cfRule type="cellIs" dxfId="54" priority="30" operator="equal">
      <formula>"2$U$2"</formula>
    </cfRule>
  </conditionalFormatting>
  <conditionalFormatting sqref="Q60">
    <cfRule type="cellIs" dxfId="53" priority="29" operator="equal">
      <formula>"2$U$2"</formula>
    </cfRule>
  </conditionalFormatting>
  <conditionalFormatting sqref="Q60">
    <cfRule type="cellIs" dxfId="52" priority="28" operator="equal">
      <formula>"2$U$2"</formula>
    </cfRule>
  </conditionalFormatting>
  <conditionalFormatting sqref="Q60">
    <cfRule type="cellIs" dxfId="51" priority="27" operator="equal">
      <formula>"2$U$2"</formula>
    </cfRule>
  </conditionalFormatting>
  <conditionalFormatting sqref="Q60">
    <cfRule type="cellIs" dxfId="50" priority="23" operator="equal">
      <formula>"2$U$2"</formula>
    </cfRule>
  </conditionalFormatting>
  <conditionalFormatting sqref="Q60">
    <cfRule type="cellIs" dxfId="49" priority="25" operator="equal">
      <formula>"2$U$2"</formula>
    </cfRule>
  </conditionalFormatting>
  <conditionalFormatting sqref="Q60">
    <cfRule type="cellIs" dxfId="48" priority="26" operator="equal">
      <formula>"2$U$2"</formula>
    </cfRule>
  </conditionalFormatting>
  <conditionalFormatting sqref="Q60">
    <cfRule type="cellIs" dxfId="47" priority="24" operator="equal">
      <formula>"2$U$2"</formula>
    </cfRule>
  </conditionalFormatting>
  <conditionalFormatting sqref="Q60">
    <cfRule type="cellIs" dxfId="46" priority="22" operator="equal">
      <formula>"2$U$2"</formula>
    </cfRule>
  </conditionalFormatting>
  <conditionalFormatting sqref="Q60">
    <cfRule type="cellIs" dxfId="45" priority="37" operator="equal">
      <formula>"2$U$2"</formula>
    </cfRule>
  </conditionalFormatting>
  <conditionalFormatting sqref="Q60">
    <cfRule type="cellIs" dxfId="44" priority="36" operator="equal">
      <formula>"2$U$2"</formula>
    </cfRule>
  </conditionalFormatting>
  <conditionalFormatting sqref="Q60">
    <cfRule type="cellIs" dxfId="43" priority="35" operator="equal">
      <formula>"2$U$2"</formula>
    </cfRule>
  </conditionalFormatting>
  <conditionalFormatting sqref="Q60">
    <cfRule type="cellIs" dxfId="42" priority="34" operator="equal">
      <formula>"2$U$2"</formula>
    </cfRule>
  </conditionalFormatting>
  <conditionalFormatting sqref="Q60">
    <cfRule type="cellIs" dxfId="41" priority="33" operator="equal">
      <formula>"2$U$2"</formula>
    </cfRule>
  </conditionalFormatting>
  <conditionalFormatting sqref="Q60">
    <cfRule type="cellIs" dxfId="40" priority="21" operator="equal">
      <formula>"2$U$2"</formula>
    </cfRule>
  </conditionalFormatting>
  <conditionalFormatting sqref="Q60">
    <cfRule type="cellIs" dxfId="39" priority="16" operator="equal">
      <formula>"2$U$2"</formula>
    </cfRule>
  </conditionalFormatting>
  <conditionalFormatting sqref="Q60">
    <cfRule type="cellIs" dxfId="38" priority="15" operator="equal">
      <formula>"2$U$2"</formula>
    </cfRule>
  </conditionalFormatting>
  <conditionalFormatting sqref="Q60">
    <cfRule type="cellIs" dxfId="37" priority="14" operator="equal">
      <formula>"2$U$2"</formula>
    </cfRule>
  </conditionalFormatting>
  <conditionalFormatting sqref="Q60">
    <cfRule type="cellIs" dxfId="36" priority="13" operator="equal">
      <formula>"2$U$2"</formula>
    </cfRule>
  </conditionalFormatting>
  <conditionalFormatting sqref="Q60">
    <cfRule type="cellIs" dxfId="35" priority="12" operator="equal">
      <formula>"2$U$2"</formula>
    </cfRule>
  </conditionalFormatting>
  <conditionalFormatting sqref="Q60">
    <cfRule type="cellIs" dxfId="34" priority="11" operator="equal">
      <formula>"2$U$2"</formula>
    </cfRule>
  </conditionalFormatting>
  <conditionalFormatting sqref="Q60">
    <cfRule type="cellIs" dxfId="33" priority="7" operator="equal">
      <formula>"2$U$2"</formula>
    </cfRule>
  </conditionalFormatting>
  <conditionalFormatting sqref="Q60">
    <cfRule type="cellIs" dxfId="32" priority="9" operator="equal">
      <formula>"2$U$2"</formula>
    </cfRule>
  </conditionalFormatting>
  <conditionalFormatting sqref="Q60">
    <cfRule type="cellIs" dxfId="31" priority="10" operator="equal">
      <formula>"2$U$2"</formula>
    </cfRule>
  </conditionalFormatting>
  <conditionalFormatting sqref="Q60">
    <cfRule type="cellIs" dxfId="30" priority="8" operator="equal">
      <formula>"2$U$2"</formula>
    </cfRule>
  </conditionalFormatting>
  <conditionalFormatting sqref="Q60">
    <cfRule type="cellIs" dxfId="29" priority="6" operator="equal">
      <formula>"2$U$2"</formula>
    </cfRule>
  </conditionalFormatting>
  <conditionalFormatting sqref="Q60">
    <cfRule type="cellIs" dxfId="28" priority="20" operator="equal">
      <formula>"2$U$2"</formula>
    </cfRule>
  </conditionalFormatting>
  <conditionalFormatting sqref="Q60">
    <cfRule type="cellIs" dxfId="27" priority="19" operator="equal">
      <formula>"2$U$2"</formula>
    </cfRule>
  </conditionalFormatting>
  <conditionalFormatting sqref="Q60">
    <cfRule type="cellIs" dxfId="26" priority="18" operator="equal">
      <formula>"2$U$2"</formula>
    </cfRule>
  </conditionalFormatting>
  <conditionalFormatting sqref="Q60">
    <cfRule type="cellIs" dxfId="25" priority="17" operator="equal">
      <formula>"2$U$2"</formula>
    </cfRule>
  </conditionalFormatting>
  <conditionalFormatting sqref="Q60">
    <cfRule type="cellIs" dxfId="24" priority="3" operator="equal">
      <formula>"2$U$2"</formula>
    </cfRule>
  </conditionalFormatting>
  <conditionalFormatting sqref="Q60">
    <cfRule type="cellIs" dxfId="23" priority="1" operator="equal">
      <formula>"2$U$2"</formula>
    </cfRule>
  </conditionalFormatting>
  <conditionalFormatting sqref="Q60">
    <cfRule type="cellIs" dxfId="22" priority="5" operator="equal">
      <formula>"2$U$2"</formula>
    </cfRule>
  </conditionalFormatting>
  <conditionalFormatting sqref="Q60">
    <cfRule type="cellIs" dxfId="21" priority="4" operator="equal">
      <formula>"2$U$2"</formula>
    </cfRule>
  </conditionalFormatting>
  <conditionalFormatting sqref="Q60">
    <cfRule type="cellIs" dxfId="20" priority="2" operator="equal">
      <formula>"2$U$2"</formula>
    </cfRule>
  </conditionalFormatting>
  <pageMargins left="0.74803149606299213" right="0.74803149606299213" top="0.98425196850393704" bottom="0.98425196850393704" header="0.51181102362204722" footer="0.51181102362204722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Q65322"/>
  <sheetViews>
    <sheetView zoomScaleNormal="100" workbookViewId="0">
      <pane xSplit="4" ySplit="1" topLeftCell="E35" activePane="bottomRight" state="frozen"/>
      <selection pane="topRight" activeCell="E1" sqref="E1"/>
      <selection pane="bottomLeft" activeCell="A2" sqref="A2"/>
      <selection pane="bottomRight" activeCell="C41" sqref="C41"/>
    </sheetView>
  </sheetViews>
  <sheetFormatPr defaultColWidth="9" defaultRowHeight="16.2"/>
  <cols>
    <col min="1" max="1" width="3.44140625" style="193" customWidth="1"/>
    <col min="2" max="2" width="9.21875" style="193" customWidth="1"/>
    <col min="3" max="3" width="4.6640625" style="193" customWidth="1"/>
    <col min="4" max="4" width="5.5546875" style="193" customWidth="1"/>
    <col min="5" max="8" width="7.21875" style="193" customWidth="1"/>
    <col min="9" max="9" width="7.21875" style="8" customWidth="1"/>
    <col min="10" max="17" width="7.21875" style="193" customWidth="1"/>
    <col min="18" max="18" width="7.21875" style="113" customWidth="1"/>
    <col min="19" max="22" width="7.21875" style="193" customWidth="1"/>
    <col min="23" max="23" width="7.21875" style="113" customWidth="1"/>
    <col min="24" max="27" width="7.21875" style="193" customWidth="1"/>
    <col min="28" max="28" width="7.21875" style="113" customWidth="1"/>
    <col min="29" max="32" width="7.21875" style="193" customWidth="1"/>
    <col min="33" max="33" width="7.21875" style="113" customWidth="1"/>
    <col min="34" max="37" width="7.21875" style="193" customWidth="1"/>
    <col min="38" max="38" width="7.21875" style="113" customWidth="1"/>
    <col min="39" max="42" width="7.21875" style="193" customWidth="1"/>
    <col min="43" max="43" width="7.21875" style="113" customWidth="1"/>
    <col min="44" max="47" width="7.21875" style="193" customWidth="1"/>
    <col min="48" max="48" width="7.21875" style="113" customWidth="1"/>
    <col min="49" max="52" width="7.21875" style="193" customWidth="1"/>
    <col min="53" max="53" width="7.21875" style="113" customWidth="1"/>
    <col min="54" max="57" width="7.21875" style="193" customWidth="1"/>
    <col min="58" max="58" width="7.21875" style="113" customWidth="1"/>
    <col min="59" max="59" width="7.21875" style="193" customWidth="1"/>
    <col min="60" max="60" width="7.21875" style="114" customWidth="1"/>
    <col min="61" max="81" width="7.21875" style="193" customWidth="1"/>
    <col min="82" max="83" width="7.21875" style="113" customWidth="1"/>
    <col min="84" max="92" width="7.21875" style="193" customWidth="1"/>
    <col min="93" max="93" width="7.21875" style="113" customWidth="1"/>
    <col min="94" max="97" width="7.21875" style="193" customWidth="1"/>
    <col min="98" max="98" width="7.21875" style="113" customWidth="1"/>
    <col min="99" max="102" width="7.21875" style="193" customWidth="1"/>
    <col min="103" max="103" width="7.21875" style="113" customWidth="1"/>
    <col min="104" max="107" width="7.21875" style="193" customWidth="1"/>
    <col min="108" max="108" width="7.21875" style="113" customWidth="1"/>
    <col min="109" max="112" width="7.21875" style="193" customWidth="1"/>
    <col min="113" max="113" width="7.21875" style="113" customWidth="1"/>
    <col min="114" max="117" width="7.21875" style="193" customWidth="1"/>
    <col min="118" max="118" width="7.21875" style="113" customWidth="1"/>
    <col min="119" max="122" width="7.21875" style="193" customWidth="1"/>
    <col min="123" max="123" width="7.21875" style="113" customWidth="1"/>
    <col min="124" max="127" width="7.21875" style="193" customWidth="1"/>
    <col min="128" max="128" width="7.21875" style="113" customWidth="1"/>
    <col min="129" max="132" width="7.21875" style="193" customWidth="1"/>
    <col min="133" max="133" width="7.21875" style="113" customWidth="1"/>
    <col min="134" max="134" width="7.21875" style="193" customWidth="1"/>
    <col min="135" max="135" width="7.21875" style="114" customWidth="1"/>
    <col min="136" max="160" width="7.21875" style="193" customWidth="1"/>
    <col min="161" max="162" width="7.21875" style="113" customWidth="1"/>
    <col min="163" max="170" width="7.21875" style="193" customWidth="1"/>
    <col min="171" max="171" width="7.21875" style="113" customWidth="1"/>
    <col min="172" max="175" width="7.21875" style="193" customWidth="1"/>
    <col min="176" max="176" width="7.21875" style="113" customWidth="1"/>
    <col min="177" max="180" width="7.21875" style="193" customWidth="1"/>
    <col min="181" max="181" width="7.21875" style="113" customWidth="1"/>
    <col min="182" max="185" width="7.21875" style="193" customWidth="1"/>
    <col min="186" max="186" width="7.21875" style="113" customWidth="1"/>
    <col min="187" max="190" width="7.21875" style="193" customWidth="1"/>
    <col min="191" max="191" width="7.21875" style="113" customWidth="1"/>
    <col min="192" max="195" width="7.21875" style="193" customWidth="1"/>
    <col min="196" max="196" width="7.21875" style="113" customWidth="1"/>
    <col min="197" max="199" width="7.21875" style="193" customWidth="1"/>
    <col min="200" max="200" width="7.5546875" style="193" customWidth="1"/>
    <col min="201" max="201" width="7.5546875" style="113" customWidth="1"/>
    <col min="202" max="205" width="7.5546875" style="193" customWidth="1"/>
    <col min="206" max="206" width="7.5546875" style="113" customWidth="1"/>
    <col min="207" max="210" width="7.5546875" style="193" customWidth="1"/>
    <col min="211" max="211" width="7.5546875" style="113" customWidth="1"/>
    <col min="212" max="212" width="7.5546875" style="193" customWidth="1"/>
    <col min="213" max="213" width="7.5546875" style="114" customWidth="1"/>
    <col min="214" max="243" width="7.5546875" style="193" customWidth="1"/>
    <col min="244" max="244" width="7.5546875" style="113" customWidth="1"/>
    <col min="245" max="245" width="9" style="193"/>
    <col min="246" max="248" width="6.6640625" style="193" customWidth="1"/>
    <col min="249" max="16384" width="9" style="193"/>
  </cols>
  <sheetData>
    <row r="1" spans="1:248" s="190" customFormat="1" ht="98.25" customHeight="1">
      <c r="A1" s="185" t="s">
        <v>0</v>
      </c>
      <c r="B1" s="186" t="s">
        <v>1</v>
      </c>
      <c r="C1" s="186" t="s">
        <v>2</v>
      </c>
      <c r="D1" s="187" t="s">
        <v>253</v>
      </c>
      <c r="E1" s="185" t="s">
        <v>254</v>
      </c>
      <c r="F1" s="185" t="s">
        <v>255</v>
      </c>
      <c r="G1" s="185" t="s">
        <v>256</v>
      </c>
      <c r="H1" s="185" t="s">
        <v>257</v>
      </c>
      <c r="I1" s="110" t="s">
        <v>26</v>
      </c>
      <c r="J1" s="185" t="s">
        <v>258</v>
      </c>
      <c r="K1" s="185" t="s">
        <v>259</v>
      </c>
      <c r="L1" s="185" t="s">
        <v>260</v>
      </c>
      <c r="M1" s="185" t="s">
        <v>261</v>
      </c>
      <c r="N1" s="185" t="s">
        <v>262</v>
      </c>
      <c r="O1" s="185" t="s">
        <v>263</v>
      </c>
      <c r="P1" s="185" t="s">
        <v>27</v>
      </c>
      <c r="Q1" s="185" t="s">
        <v>64</v>
      </c>
      <c r="R1" s="82" t="s">
        <v>63</v>
      </c>
      <c r="S1" s="185" t="s">
        <v>28</v>
      </c>
      <c r="T1" s="185" t="s">
        <v>29</v>
      </c>
      <c r="U1" s="185" t="s">
        <v>30</v>
      </c>
      <c r="V1" s="185" t="s">
        <v>31</v>
      </c>
      <c r="W1" s="116" t="s">
        <v>32</v>
      </c>
      <c r="X1" s="185" t="s">
        <v>33</v>
      </c>
      <c r="Y1" s="185" t="s">
        <v>34</v>
      </c>
      <c r="Z1" s="185" t="s">
        <v>35</v>
      </c>
      <c r="AA1" s="185" t="s">
        <v>36</v>
      </c>
      <c r="AB1" s="118" t="s">
        <v>210</v>
      </c>
      <c r="AC1" s="185" t="s">
        <v>37</v>
      </c>
      <c r="AD1" s="185" t="s">
        <v>38</v>
      </c>
      <c r="AE1" s="185" t="s">
        <v>39</v>
      </c>
      <c r="AF1" s="185" t="s">
        <v>40</v>
      </c>
      <c r="AG1" s="116" t="s">
        <v>157</v>
      </c>
      <c r="AH1" s="185" t="s">
        <v>41</v>
      </c>
      <c r="AI1" s="185" t="s">
        <v>42</v>
      </c>
      <c r="AJ1" s="185" t="s">
        <v>43</v>
      </c>
      <c r="AK1" s="185" t="s">
        <v>44</v>
      </c>
      <c r="AL1" s="118" t="s">
        <v>211</v>
      </c>
      <c r="AM1" s="185" t="s">
        <v>45</v>
      </c>
      <c r="AN1" s="185" t="s">
        <v>46</v>
      </c>
      <c r="AO1" s="185" t="s">
        <v>47</v>
      </c>
      <c r="AP1" s="185" t="s">
        <v>48</v>
      </c>
      <c r="AQ1" s="116" t="s">
        <v>158</v>
      </c>
      <c r="AR1" s="185" t="s">
        <v>49</v>
      </c>
      <c r="AS1" s="185" t="s">
        <v>50</v>
      </c>
      <c r="AT1" s="185" t="s">
        <v>51</v>
      </c>
      <c r="AU1" s="185" t="s">
        <v>52</v>
      </c>
      <c r="AV1" s="118" t="s">
        <v>159</v>
      </c>
      <c r="AW1" s="185" t="s">
        <v>53</v>
      </c>
      <c r="AX1" s="185" t="s">
        <v>54</v>
      </c>
      <c r="AY1" s="186" t="s">
        <v>55</v>
      </c>
      <c r="AZ1" s="186" t="s">
        <v>56</v>
      </c>
      <c r="BA1" s="116" t="s">
        <v>222</v>
      </c>
      <c r="BB1" s="186" t="s">
        <v>57</v>
      </c>
      <c r="BC1" s="186" t="s">
        <v>58</v>
      </c>
      <c r="BD1" s="186" t="s">
        <v>59</v>
      </c>
      <c r="BE1" s="186" t="s">
        <v>60</v>
      </c>
      <c r="BF1" s="118" t="s">
        <v>160</v>
      </c>
      <c r="BG1" s="187" t="s">
        <v>61</v>
      </c>
      <c r="BH1" s="111" t="s">
        <v>62</v>
      </c>
      <c r="BI1" s="186" t="s">
        <v>66</v>
      </c>
      <c r="BJ1" s="186" t="s">
        <v>71</v>
      </c>
      <c r="BK1" s="186" t="s">
        <v>67</v>
      </c>
      <c r="BL1" s="186" t="s">
        <v>68</v>
      </c>
      <c r="BM1" s="186" t="s">
        <v>69</v>
      </c>
      <c r="BN1" s="187" t="s">
        <v>70</v>
      </c>
      <c r="BO1" s="188" t="s">
        <v>72</v>
      </c>
      <c r="BP1" s="188" t="s">
        <v>73</v>
      </c>
      <c r="BQ1" s="188" t="s">
        <v>74</v>
      </c>
      <c r="BR1" s="188" t="s">
        <v>75</v>
      </c>
      <c r="BS1" s="188" t="s">
        <v>76</v>
      </c>
      <c r="BT1" s="188" t="s">
        <v>77</v>
      </c>
      <c r="BU1" s="188" t="s">
        <v>78</v>
      </c>
      <c r="BV1" s="188" t="s">
        <v>79</v>
      </c>
      <c r="BW1" s="188" t="s">
        <v>85</v>
      </c>
      <c r="BX1" s="188" t="s">
        <v>84</v>
      </c>
      <c r="BY1" s="188" t="s">
        <v>83</v>
      </c>
      <c r="BZ1" s="188" t="s">
        <v>82</v>
      </c>
      <c r="CA1" s="188" t="s">
        <v>81</v>
      </c>
      <c r="CB1" s="188" t="s">
        <v>80</v>
      </c>
      <c r="CC1" s="188" t="s">
        <v>86</v>
      </c>
      <c r="CD1" s="82" t="s">
        <v>87</v>
      </c>
      <c r="CE1" s="82"/>
      <c r="CF1" s="189"/>
      <c r="CG1" s="185" t="s">
        <v>90</v>
      </c>
      <c r="CH1" s="185" t="s">
        <v>91</v>
      </c>
      <c r="CI1" s="185" t="s">
        <v>92</v>
      </c>
      <c r="CJ1" s="185" t="s">
        <v>93</v>
      </c>
      <c r="CK1" s="185" t="s">
        <v>94</v>
      </c>
      <c r="CL1" s="185" t="s">
        <v>95</v>
      </c>
      <c r="CM1" s="185" t="s">
        <v>96</v>
      </c>
      <c r="CN1" s="185" t="s">
        <v>97</v>
      </c>
      <c r="CO1" s="82" t="s">
        <v>63</v>
      </c>
      <c r="CP1" s="185" t="s">
        <v>98</v>
      </c>
      <c r="CQ1" s="185" t="s">
        <v>99</v>
      </c>
      <c r="CR1" s="185" t="s">
        <v>100</v>
      </c>
      <c r="CS1" s="185" t="s">
        <v>101</v>
      </c>
      <c r="CT1" s="116" t="s">
        <v>161</v>
      </c>
      <c r="CU1" s="185" t="s">
        <v>102</v>
      </c>
      <c r="CV1" s="185" t="s">
        <v>103</v>
      </c>
      <c r="CW1" s="185" t="s">
        <v>104</v>
      </c>
      <c r="CX1" s="185" t="s">
        <v>105</v>
      </c>
      <c r="CY1" s="118" t="s">
        <v>212</v>
      </c>
      <c r="CZ1" s="185" t="s">
        <v>106</v>
      </c>
      <c r="DA1" s="185" t="s">
        <v>107</v>
      </c>
      <c r="DB1" s="185" t="s">
        <v>108</v>
      </c>
      <c r="DC1" s="185" t="s">
        <v>109</v>
      </c>
      <c r="DD1" s="116" t="s">
        <v>162</v>
      </c>
      <c r="DE1" s="185" t="s">
        <v>110</v>
      </c>
      <c r="DF1" s="185" t="s">
        <v>111</v>
      </c>
      <c r="DG1" s="185" t="s">
        <v>112</v>
      </c>
      <c r="DH1" s="185" t="s">
        <v>113</v>
      </c>
      <c r="DI1" s="118" t="s">
        <v>213</v>
      </c>
      <c r="DJ1" s="185" t="s">
        <v>114</v>
      </c>
      <c r="DK1" s="185" t="s">
        <v>115</v>
      </c>
      <c r="DL1" s="185" t="s">
        <v>116</v>
      </c>
      <c r="DM1" s="185" t="s">
        <v>117</v>
      </c>
      <c r="DN1" s="116" t="s">
        <v>163</v>
      </c>
      <c r="DO1" s="185" t="s">
        <v>118</v>
      </c>
      <c r="DP1" s="185" t="s">
        <v>119</v>
      </c>
      <c r="DQ1" s="185" t="s">
        <v>120</v>
      </c>
      <c r="DR1" s="185" t="s">
        <v>121</v>
      </c>
      <c r="DS1" s="118" t="s">
        <v>214</v>
      </c>
      <c r="DT1" s="185" t="s">
        <v>144</v>
      </c>
      <c r="DU1" s="185" t="s">
        <v>122</v>
      </c>
      <c r="DV1" s="186" t="s">
        <v>123</v>
      </c>
      <c r="DW1" s="186" t="s">
        <v>124</v>
      </c>
      <c r="DX1" s="116" t="s">
        <v>164</v>
      </c>
      <c r="DY1" s="186" t="s">
        <v>125</v>
      </c>
      <c r="DZ1" s="186" t="s">
        <v>126</v>
      </c>
      <c r="EA1" s="186" t="s">
        <v>127</v>
      </c>
      <c r="EB1" s="186" t="s">
        <v>128</v>
      </c>
      <c r="EC1" s="118" t="s">
        <v>215</v>
      </c>
      <c r="ED1" s="187" t="s">
        <v>129</v>
      </c>
      <c r="EE1" s="111" t="s">
        <v>130</v>
      </c>
      <c r="EF1" s="186" t="s">
        <v>66</v>
      </c>
      <c r="EG1" s="186" t="s">
        <v>154</v>
      </c>
      <c r="EH1" s="186" t="s">
        <v>71</v>
      </c>
      <c r="EI1" s="186" t="s">
        <v>67</v>
      </c>
      <c r="EJ1" s="186" t="s">
        <v>68</v>
      </c>
      <c r="EK1" s="186" t="s">
        <v>69</v>
      </c>
      <c r="EL1" s="187" t="s">
        <v>133</v>
      </c>
      <c r="EM1" s="188" t="s">
        <v>72</v>
      </c>
      <c r="EN1" s="188" t="s">
        <v>73</v>
      </c>
      <c r="EO1" s="188" t="s">
        <v>74</v>
      </c>
      <c r="EP1" s="188" t="s">
        <v>136</v>
      </c>
      <c r="EQ1" s="188" t="s">
        <v>75</v>
      </c>
      <c r="ER1" s="188" t="s">
        <v>135</v>
      </c>
      <c r="ES1" s="188" t="s">
        <v>134</v>
      </c>
      <c r="ET1" s="188" t="s">
        <v>79</v>
      </c>
      <c r="EU1" s="188" t="s">
        <v>137</v>
      </c>
      <c r="EV1" s="188" t="s">
        <v>138</v>
      </c>
      <c r="EW1" s="188" t="s">
        <v>139</v>
      </c>
      <c r="EX1" s="188" t="s">
        <v>141</v>
      </c>
      <c r="EY1" s="188" t="s">
        <v>142</v>
      </c>
      <c r="EZ1" s="188" t="s">
        <v>140</v>
      </c>
      <c r="FA1" s="188" t="s">
        <v>81</v>
      </c>
      <c r="FB1" s="188" t="s">
        <v>80</v>
      </c>
      <c r="FC1" s="188" t="s">
        <v>143</v>
      </c>
      <c r="FD1" s="188" t="s">
        <v>86</v>
      </c>
      <c r="FE1" s="82" t="s">
        <v>87</v>
      </c>
      <c r="FF1" s="120"/>
      <c r="FG1" s="185" t="s">
        <v>165</v>
      </c>
      <c r="FH1" s="185" t="s">
        <v>166</v>
      </c>
      <c r="FI1" s="185" t="s">
        <v>167</v>
      </c>
      <c r="FJ1" s="185" t="s">
        <v>168</v>
      </c>
      <c r="FK1" s="185" t="s">
        <v>169</v>
      </c>
      <c r="FL1" s="185" t="s">
        <v>170</v>
      </c>
      <c r="FM1" s="185" t="s">
        <v>171</v>
      </c>
      <c r="FN1" s="185" t="s">
        <v>172</v>
      </c>
      <c r="FO1" s="82" t="s">
        <v>63</v>
      </c>
      <c r="FP1" s="185" t="s">
        <v>173</v>
      </c>
      <c r="FQ1" s="185" t="s">
        <v>174</v>
      </c>
      <c r="FR1" s="185" t="s">
        <v>175</v>
      </c>
      <c r="FS1" s="185" t="s">
        <v>176</v>
      </c>
      <c r="FT1" s="116" t="s">
        <v>177</v>
      </c>
      <c r="FU1" s="185" t="s">
        <v>178</v>
      </c>
      <c r="FV1" s="185" t="s">
        <v>179</v>
      </c>
      <c r="FW1" s="185" t="s">
        <v>180</v>
      </c>
      <c r="FX1" s="185" t="s">
        <v>181</v>
      </c>
      <c r="FY1" s="118" t="s">
        <v>216</v>
      </c>
      <c r="FZ1" s="185" t="s">
        <v>182</v>
      </c>
      <c r="GA1" s="185" t="s">
        <v>183</v>
      </c>
      <c r="GB1" s="185" t="s">
        <v>184</v>
      </c>
      <c r="GC1" s="185" t="s">
        <v>185</v>
      </c>
      <c r="GD1" s="116" t="s">
        <v>186</v>
      </c>
      <c r="GE1" s="185" t="s">
        <v>187</v>
      </c>
      <c r="GF1" s="185" t="s">
        <v>188</v>
      </c>
      <c r="GG1" s="185" t="s">
        <v>189</v>
      </c>
      <c r="GH1" s="185" t="s">
        <v>190</v>
      </c>
      <c r="GI1" s="118" t="s">
        <v>217</v>
      </c>
      <c r="GJ1" s="185" t="s">
        <v>191</v>
      </c>
      <c r="GK1" s="185" t="s">
        <v>192</v>
      </c>
      <c r="GL1" s="185" t="s">
        <v>193</v>
      </c>
      <c r="GM1" s="185" t="s">
        <v>194</v>
      </c>
      <c r="GN1" s="116" t="s">
        <v>195</v>
      </c>
      <c r="GO1" s="185" t="s">
        <v>196</v>
      </c>
      <c r="GP1" s="185" t="s">
        <v>197</v>
      </c>
      <c r="GQ1" s="185" t="s">
        <v>198</v>
      </c>
      <c r="GR1" s="185" t="s">
        <v>199</v>
      </c>
      <c r="GS1" s="118" t="s">
        <v>218</v>
      </c>
      <c r="GT1" s="185" t="s">
        <v>200</v>
      </c>
      <c r="GU1" s="185" t="s">
        <v>201</v>
      </c>
      <c r="GV1" s="186" t="s">
        <v>202</v>
      </c>
      <c r="GW1" s="186" t="s">
        <v>203</v>
      </c>
      <c r="GX1" s="116" t="s">
        <v>204</v>
      </c>
      <c r="GY1" s="186" t="s">
        <v>220</v>
      </c>
      <c r="GZ1" s="186" t="s">
        <v>205</v>
      </c>
      <c r="HA1" s="186" t="s">
        <v>206</v>
      </c>
      <c r="HB1" s="186" t="s">
        <v>207</v>
      </c>
      <c r="HC1" s="118" t="s">
        <v>219</v>
      </c>
      <c r="HD1" s="187" t="s">
        <v>208</v>
      </c>
      <c r="HE1" s="111" t="s">
        <v>209</v>
      </c>
      <c r="HF1" s="186" t="s">
        <v>66</v>
      </c>
      <c r="HG1" s="186" t="s">
        <v>154</v>
      </c>
      <c r="HH1" s="186" t="s">
        <v>71</v>
      </c>
      <c r="HI1" s="186" t="s">
        <v>67</v>
      </c>
      <c r="HJ1" s="186" t="s">
        <v>68</v>
      </c>
      <c r="HK1" s="186" t="s">
        <v>69</v>
      </c>
      <c r="HL1" s="186" t="s">
        <v>223</v>
      </c>
      <c r="HM1" s="187" t="s">
        <v>133</v>
      </c>
      <c r="HN1" s="188" t="s">
        <v>72</v>
      </c>
      <c r="HO1" s="188" t="s">
        <v>73</v>
      </c>
      <c r="HP1" s="188" t="s">
        <v>74</v>
      </c>
      <c r="HQ1" s="188" t="s">
        <v>75</v>
      </c>
      <c r="HR1" s="188" t="s">
        <v>135</v>
      </c>
      <c r="HS1" s="188" t="s">
        <v>134</v>
      </c>
      <c r="HT1" s="188" t="s">
        <v>78</v>
      </c>
      <c r="HU1" s="188" t="s">
        <v>79</v>
      </c>
      <c r="HV1" s="188" t="s">
        <v>85</v>
      </c>
      <c r="HW1" s="188" t="s">
        <v>138</v>
      </c>
      <c r="HX1" s="188" t="s">
        <v>139</v>
      </c>
      <c r="HY1" s="188" t="s">
        <v>226</v>
      </c>
      <c r="HZ1" s="188" t="s">
        <v>227</v>
      </c>
      <c r="IA1" s="188" t="s">
        <v>225</v>
      </c>
      <c r="IB1" s="188" t="s">
        <v>228</v>
      </c>
      <c r="IC1" s="188" t="s">
        <v>224</v>
      </c>
      <c r="ID1" s="188" t="s">
        <v>142</v>
      </c>
      <c r="IE1" s="188" t="s">
        <v>140</v>
      </c>
      <c r="IF1" s="188" t="s">
        <v>81</v>
      </c>
      <c r="IG1" s="188" t="s">
        <v>80</v>
      </c>
      <c r="IH1" s="188" t="s">
        <v>143</v>
      </c>
      <c r="II1" s="188" t="s">
        <v>229</v>
      </c>
      <c r="IJ1" s="82" t="s">
        <v>87</v>
      </c>
      <c r="IL1" s="188" t="s">
        <v>89</v>
      </c>
      <c r="IM1" s="188" t="s">
        <v>145</v>
      </c>
      <c r="IN1" s="188" t="s">
        <v>221</v>
      </c>
    </row>
    <row r="2" spans="1:248" s="190" customFormat="1" ht="24" customHeight="1">
      <c r="A2" s="191">
        <v>1</v>
      </c>
      <c r="B2" s="211" t="s">
        <v>275</v>
      </c>
      <c r="C2" s="191" t="s">
        <v>242</v>
      </c>
      <c r="D2" s="192">
        <f>COUNTIF(E2:IL2,火花營進度簡報!U$128)</f>
        <v>0</v>
      </c>
      <c r="E2" s="140">
        <v>44107</v>
      </c>
      <c r="F2" s="140">
        <v>44107</v>
      </c>
      <c r="G2" s="140">
        <v>44114</v>
      </c>
      <c r="H2" s="140">
        <v>44114</v>
      </c>
      <c r="I2" s="134">
        <v>44114</v>
      </c>
      <c r="J2" s="140">
        <v>44135</v>
      </c>
      <c r="K2" s="140">
        <v>44135</v>
      </c>
      <c r="L2" s="140">
        <v>44135</v>
      </c>
      <c r="M2" s="140">
        <v>44135</v>
      </c>
      <c r="N2" s="140">
        <v>44135</v>
      </c>
      <c r="O2" s="140">
        <v>44303</v>
      </c>
      <c r="P2" s="140">
        <v>44303</v>
      </c>
      <c r="Q2" s="140">
        <v>44303</v>
      </c>
      <c r="R2" s="83">
        <v>44303</v>
      </c>
      <c r="S2" s="140">
        <v>44303</v>
      </c>
      <c r="T2" s="140">
        <v>44303</v>
      </c>
      <c r="U2" s="140">
        <v>44163</v>
      </c>
      <c r="V2" s="140">
        <v>44170</v>
      </c>
      <c r="W2" s="117">
        <v>44303</v>
      </c>
      <c r="X2" s="140">
        <v>44177</v>
      </c>
      <c r="Y2" s="140">
        <v>44184</v>
      </c>
      <c r="Z2" s="140">
        <v>44198</v>
      </c>
      <c r="AA2" s="140">
        <v>44205</v>
      </c>
      <c r="AB2" s="119">
        <v>44205</v>
      </c>
      <c r="AC2" s="140">
        <v>44212</v>
      </c>
      <c r="AD2" s="140">
        <v>44219</v>
      </c>
      <c r="AE2" s="140">
        <v>44226</v>
      </c>
      <c r="AF2" s="140">
        <v>44233</v>
      </c>
      <c r="AG2" s="117">
        <v>44233</v>
      </c>
      <c r="AH2" s="140">
        <v>44310</v>
      </c>
      <c r="AI2" s="140">
        <v>44310</v>
      </c>
      <c r="AJ2" s="140">
        <v>44310</v>
      </c>
      <c r="AK2" s="140"/>
      <c r="AL2" s="119"/>
      <c r="AM2" s="140">
        <v>44247</v>
      </c>
      <c r="AN2" s="140">
        <v>44261</v>
      </c>
      <c r="AO2" s="140">
        <v>44268</v>
      </c>
      <c r="AP2" s="140">
        <v>44275</v>
      </c>
      <c r="AQ2" s="117">
        <v>44275</v>
      </c>
      <c r="AR2" s="140">
        <v>44282</v>
      </c>
      <c r="AS2" s="140">
        <v>44296</v>
      </c>
      <c r="AT2" s="140"/>
      <c r="AU2" s="140"/>
      <c r="AV2" s="119"/>
      <c r="AW2" s="140"/>
      <c r="AX2" s="140"/>
      <c r="AY2" s="140"/>
      <c r="AZ2" s="140"/>
      <c r="BA2" s="117"/>
      <c r="BB2" s="140"/>
      <c r="BC2" s="140"/>
      <c r="BD2" s="140"/>
      <c r="BE2" s="140"/>
      <c r="BF2" s="119"/>
      <c r="BG2" s="75"/>
      <c r="BH2" s="112"/>
      <c r="BI2" s="140"/>
      <c r="BJ2" s="140"/>
      <c r="BK2" s="140"/>
      <c r="BL2" s="140"/>
      <c r="BM2" s="140"/>
      <c r="BN2" s="140"/>
      <c r="BO2" s="140" t="s">
        <v>241</v>
      </c>
      <c r="BP2" s="140" t="s">
        <v>241</v>
      </c>
      <c r="BQ2" s="140" t="s">
        <v>241</v>
      </c>
      <c r="BR2" s="140" t="s">
        <v>241</v>
      </c>
      <c r="BS2" s="140" t="s">
        <v>241</v>
      </c>
      <c r="BT2" s="140" t="s">
        <v>241</v>
      </c>
      <c r="BU2" s="140" t="s">
        <v>241</v>
      </c>
      <c r="BV2" s="140" t="s">
        <v>241</v>
      </c>
      <c r="BW2" s="140" t="s">
        <v>241</v>
      </c>
      <c r="BX2" s="140" t="s">
        <v>241</v>
      </c>
      <c r="BY2" s="140" t="s">
        <v>241</v>
      </c>
      <c r="BZ2" s="140" t="s">
        <v>241</v>
      </c>
      <c r="CA2" s="140" t="s">
        <v>241</v>
      </c>
      <c r="CB2" s="140" t="s">
        <v>241</v>
      </c>
      <c r="CC2" s="140" t="s">
        <v>241</v>
      </c>
      <c r="CD2" s="134"/>
      <c r="CE2" s="82"/>
      <c r="CF2" s="189"/>
      <c r="CG2" s="140" t="s">
        <v>241</v>
      </c>
      <c r="CH2" s="140" t="s">
        <v>241</v>
      </c>
      <c r="CI2" s="140" t="s">
        <v>241</v>
      </c>
      <c r="CJ2" s="140" t="s">
        <v>241</v>
      </c>
      <c r="CK2" s="140" t="s">
        <v>241</v>
      </c>
      <c r="CL2" s="140" t="s">
        <v>241</v>
      </c>
      <c r="CM2" s="140" t="s">
        <v>241</v>
      </c>
      <c r="CN2" s="140" t="s">
        <v>241</v>
      </c>
      <c r="CO2" s="83"/>
      <c r="CP2" s="140" t="s">
        <v>241</v>
      </c>
      <c r="CQ2" s="140" t="s">
        <v>241</v>
      </c>
      <c r="CR2" s="140" t="s">
        <v>241</v>
      </c>
      <c r="CS2" s="140" t="s">
        <v>241</v>
      </c>
      <c r="CT2" s="117"/>
      <c r="CU2" s="140" t="s">
        <v>241</v>
      </c>
      <c r="CV2" s="140" t="s">
        <v>241</v>
      </c>
      <c r="CW2" s="140" t="s">
        <v>241</v>
      </c>
      <c r="CX2" s="140" t="s">
        <v>241</v>
      </c>
      <c r="CY2" s="119"/>
      <c r="CZ2" s="140" t="s">
        <v>241</v>
      </c>
      <c r="DA2" s="140" t="s">
        <v>241</v>
      </c>
      <c r="DB2" s="140" t="s">
        <v>241</v>
      </c>
      <c r="DC2" s="140" t="s">
        <v>241</v>
      </c>
      <c r="DD2" s="117"/>
      <c r="DE2" s="140" t="s">
        <v>241</v>
      </c>
      <c r="DF2" s="140" t="s">
        <v>241</v>
      </c>
      <c r="DG2" s="140" t="s">
        <v>241</v>
      </c>
      <c r="DH2" s="140" t="s">
        <v>241</v>
      </c>
      <c r="DI2" s="119"/>
      <c r="DJ2" s="140" t="s">
        <v>241</v>
      </c>
      <c r="DK2" s="140" t="s">
        <v>241</v>
      </c>
      <c r="DL2" s="140" t="s">
        <v>241</v>
      </c>
      <c r="DM2" s="140" t="s">
        <v>241</v>
      </c>
      <c r="DN2" s="117"/>
      <c r="DO2" s="140" t="s">
        <v>241</v>
      </c>
      <c r="DP2" s="140" t="s">
        <v>241</v>
      </c>
      <c r="DQ2" s="140" t="s">
        <v>241</v>
      </c>
      <c r="DR2" s="140" t="s">
        <v>241</v>
      </c>
      <c r="DS2" s="119"/>
      <c r="DT2" s="140" t="s">
        <v>241</v>
      </c>
      <c r="DU2" s="140" t="s">
        <v>241</v>
      </c>
      <c r="DV2" s="140" t="s">
        <v>241</v>
      </c>
      <c r="DW2" s="140" t="s">
        <v>241</v>
      </c>
      <c r="DX2" s="117"/>
      <c r="DY2" s="140" t="s">
        <v>241</v>
      </c>
      <c r="DZ2" s="140" t="s">
        <v>241</v>
      </c>
      <c r="EA2" s="140" t="s">
        <v>241</v>
      </c>
      <c r="EB2" s="140" t="s">
        <v>241</v>
      </c>
      <c r="EC2" s="119"/>
      <c r="ED2" s="75"/>
      <c r="EE2" s="112"/>
      <c r="EF2" s="140" t="s">
        <v>241</v>
      </c>
      <c r="EG2" s="140" t="s">
        <v>241</v>
      </c>
      <c r="EH2" s="140" t="s">
        <v>241</v>
      </c>
      <c r="EI2" s="140" t="s">
        <v>241</v>
      </c>
      <c r="EJ2" s="140" t="s">
        <v>241</v>
      </c>
      <c r="EK2" s="140" t="s">
        <v>241</v>
      </c>
      <c r="EL2" s="140" t="s">
        <v>241</v>
      </c>
      <c r="EM2" s="140" t="s">
        <v>241</v>
      </c>
      <c r="EN2" s="140" t="s">
        <v>241</v>
      </c>
      <c r="EO2" s="140" t="s">
        <v>241</v>
      </c>
      <c r="EP2" s="140" t="s">
        <v>241</v>
      </c>
      <c r="EQ2" s="140" t="s">
        <v>241</v>
      </c>
      <c r="ER2" s="140" t="s">
        <v>241</v>
      </c>
      <c r="ES2" s="140" t="s">
        <v>241</v>
      </c>
      <c r="ET2" s="140" t="s">
        <v>241</v>
      </c>
      <c r="EU2" s="140" t="s">
        <v>241</v>
      </c>
      <c r="EV2" s="140" t="s">
        <v>241</v>
      </c>
      <c r="EW2" s="140" t="s">
        <v>241</v>
      </c>
      <c r="EX2" s="140" t="s">
        <v>241</v>
      </c>
      <c r="EY2" s="140" t="s">
        <v>241</v>
      </c>
      <c r="EZ2" s="140" t="s">
        <v>241</v>
      </c>
      <c r="FA2" s="140" t="s">
        <v>241</v>
      </c>
      <c r="FB2" s="140" t="s">
        <v>241</v>
      </c>
      <c r="FC2" s="140" t="s">
        <v>241</v>
      </c>
      <c r="FD2" s="140" t="s">
        <v>241</v>
      </c>
      <c r="FE2" s="134"/>
      <c r="FF2" s="120"/>
      <c r="FG2" s="75"/>
      <c r="FH2" s="75"/>
      <c r="FI2" s="75"/>
      <c r="FJ2" s="75"/>
      <c r="FK2" s="75"/>
      <c r="FL2" s="75"/>
      <c r="FM2" s="75"/>
      <c r="FN2" s="75"/>
      <c r="FO2" s="83"/>
      <c r="FP2" s="75"/>
      <c r="FQ2" s="75"/>
      <c r="FR2" s="75"/>
      <c r="FS2" s="75"/>
      <c r="FT2" s="117"/>
      <c r="FU2" s="75"/>
      <c r="FV2" s="75"/>
      <c r="FW2" s="75"/>
      <c r="FX2" s="75"/>
      <c r="FY2" s="119"/>
      <c r="FZ2" s="75"/>
      <c r="GA2" s="75"/>
      <c r="GB2" s="75"/>
      <c r="GC2" s="75"/>
      <c r="GD2" s="117"/>
      <c r="GE2" s="75"/>
      <c r="GF2" s="75"/>
      <c r="GG2" s="75"/>
      <c r="GH2" s="75"/>
      <c r="GI2" s="119"/>
      <c r="GJ2" s="75"/>
      <c r="GK2" s="75"/>
      <c r="GL2" s="75"/>
      <c r="GM2" s="75"/>
      <c r="GN2" s="117"/>
      <c r="GO2" s="75"/>
      <c r="GP2" s="75"/>
      <c r="GQ2" s="75"/>
      <c r="GR2" s="75"/>
      <c r="GS2" s="119"/>
      <c r="GT2" s="75"/>
      <c r="GU2" s="75"/>
      <c r="GV2" s="75"/>
      <c r="GW2" s="75"/>
      <c r="GX2" s="117"/>
      <c r="GY2" s="75"/>
      <c r="GZ2" s="75"/>
      <c r="HA2" s="75"/>
      <c r="HB2" s="75"/>
      <c r="HC2" s="119"/>
      <c r="HD2" s="187"/>
      <c r="HE2" s="112"/>
      <c r="HF2" s="186"/>
      <c r="HG2" s="186"/>
      <c r="HH2" s="186"/>
      <c r="HI2" s="186"/>
      <c r="HJ2" s="186"/>
      <c r="HK2" s="186"/>
      <c r="HL2" s="186"/>
      <c r="HM2" s="187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83"/>
      <c r="IL2" s="87">
        <f>COUNTBLANK(J2:BF2)</f>
        <v>15</v>
      </c>
      <c r="IM2" s="87">
        <f>COUNTBLANK(CG2:EC2)</f>
        <v>49</v>
      </c>
      <c r="IN2" s="87">
        <f>COUNTBLANK(FG2:HC2)</f>
        <v>49</v>
      </c>
    </row>
    <row r="3" spans="1:248" s="190" customFormat="1" ht="24" customHeight="1">
      <c r="A3" s="191">
        <f>1+A2</f>
        <v>2</v>
      </c>
      <c r="B3" s="211" t="s">
        <v>275</v>
      </c>
      <c r="C3" s="191" t="s">
        <v>242</v>
      </c>
      <c r="D3" s="192">
        <f>COUNTIF(E3:IL3,火花營進度簡報!U$128)</f>
        <v>0</v>
      </c>
      <c r="E3" s="140">
        <v>44107</v>
      </c>
      <c r="F3" s="140">
        <v>44107</v>
      </c>
      <c r="G3" s="140">
        <v>44121</v>
      </c>
      <c r="H3" s="140">
        <v>44121</v>
      </c>
      <c r="I3" s="134">
        <v>44121</v>
      </c>
      <c r="J3" s="140">
        <v>44135</v>
      </c>
      <c r="K3" s="140">
        <v>44135</v>
      </c>
      <c r="L3" s="140">
        <v>44142</v>
      </c>
      <c r="M3" s="140">
        <v>44324</v>
      </c>
      <c r="N3" s="140">
        <v>44324</v>
      </c>
      <c r="O3" s="140">
        <v>44324</v>
      </c>
      <c r="P3" s="140">
        <v>44324</v>
      </c>
      <c r="Q3" s="140">
        <v>44324</v>
      </c>
      <c r="R3" s="83">
        <v>44324</v>
      </c>
      <c r="S3" s="140">
        <v>44324</v>
      </c>
      <c r="T3" s="140">
        <v>44324</v>
      </c>
      <c r="U3" s="140">
        <v>44163</v>
      </c>
      <c r="V3" s="140">
        <v>44170</v>
      </c>
      <c r="W3" s="117">
        <v>44324</v>
      </c>
      <c r="X3" s="140">
        <v>44177</v>
      </c>
      <c r="Y3" s="140">
        <v>44184</v>
      </c>
      <c r="Z3" s="140">
        <v>44198</v>
      </c>
      <c r="AA3" s="140">
        <v>44205</v>
      </c>
      <c r="AB3" s="119">
        <v>44205</v>
      </c>
      <c r="AC3" s="140">
        <v>44212</v>
      </c>
      <c r="AD3" s="140">
        <v>44219</v>
      </c>
      <c r="AE3" s="140">
        <v>44226</v>
      </c>
      <c r="AF3" s="140">
        <v>44324</v>
      </c>
      <c r="AG3" s="117">
        <v>44324</v>
      </c>
      <c r="AH3" s="140">
        <v>44324</v>
      </c>
      <c r="AI3" s="140">
        <v>44324</v>
      </c>
      <c r="AJ3" s="140">
        <v>44324</v>
      </c>
      <c r="AK3" s="140">
        <v>44324</v>
      </c>
      <c r="AL3" s="119">
        <v>44324</v>
      </c>
      <c r="AM3" s="140">
        <v>44247</v>
      </c>
      <c r="AN3" s="140">
        <v>44261</v>
      </c>
      <c r="AO3" s="140">
        <v>44268</v>
      </c>
      <c r="AP3" s="140">
        <v>44275</v>
      </c>
      <c r="AQ3" s="117">
        <v>44275</v>
      </c>
      <c r="AR3" s="140">
        <v>44282</v>
      </c>
      <c r="AS3" s="140">
        <v>44296</v>
      </c>
      <c r="AT3" s="140">
        <v>44324</v>
      </c>
      <c r="AU3" s="140">
        <v>44324</v>
      </c>
      <c r="AV3" s="119">
        <v>44324</v>
      </c>
      <c r="AW3" s="140">
        <v>44331</v>
      </c>
      <c r="AX3" s="140">
        <v>44331</v>
      </c>
      <c r="AY3" s="140">
        <v>44331</v>
      </c>
      <c r="AZ3" s="140">
        <v>44345</v>
      </c>
      <c r="BA3" s="117">
        <v>44345</v>
      </c>
      <c r="BB3" s="140">
        <v>44345</v>
      </c>
      <c r="BC3" s="140">
        <v>44345</v>
      </c>
      <c r="BD3" s="140"/>
      <c r="BE3" s="140">
        <v>44345</v>
      </c>
      <c r="BF3" s="119"/>
      <c r="BG3" s="75"/>
      <c r="BH3" s="112"/>
      <c r="BI3" s="140"/>
      <c r="BJ3" s="140"/>
      <c r="BK3" s="140"/>
      <c r="BL3" s="140"/>
      <c r="BM3" s="140"/>
      <c r="BN3" s="140"/>
      <c r="BO3" s="140" t="s">
        <v>241</v>
      </c>
      <c r="BP3" s="140" t="s">
        <v>241</v>
      </c>
      <c r="BQ3" s="140" t="s">
        <v>241</v>
      </c>
      <c r="BR3" s="140" t="s">
        <v>241</v>
      </c>
      <c r="BS3" s="140" t="s">
        <v>241</v>
      </c>
      <c r="BT3" s="140" t="s">
        <v>241</v>
      </c>
      <c r="BU3" s="140" t="s">
        <v>241</v>
      </c>
      <c r="BV3" s="140" t="s">
        <v>241</v>
      </c>
      <c r="BW3" s="140" t="s">
        <v>241</v>
      </c>
      <c r="BX3" s="140" t="s">
        <v>241</v>
      </c>
      <c r="BY3" s="140" t="s">
        <v>241</v>
      </c>
      <c r="BZ3" s="140" t="s">
        <v>241</v>
      </c>
      <c r="CA3" s="140" t="s">
        <v>241</v>
      </c>
      <c r="CB3" s="140" t="s">
        <v>241</v>
      </c>
      <c r="CC3" s="140" t="s">
        <v>241</v>
      </c>
      <c r="CD3" s="134"/>
      <c r="CE3" s="82"/>
      <c r="CF3" s="189"/>
      <c r="CG3" s="140" t="s">
        <v>241</v>
      </c>
      <c r="CH3" s="140" t="s">
        <v>241</v>
      </c>
      <c r="CI3" s="140" t="s">
        <v>241</v>
      </c>
      <c r="CJ3" s="140" t="s">
        <v>241</v>
      </c>
      <c r="CK3" s="140" t="s">
        <v>241</v>
      </c>
      <c r="CL3" s="140" t="s">
        <v>241</v>
      </c>
      <c r="CM3" s="140" t="s">
        <v>241</v>
      </c>
      <c r="CN3" s="140" t="s">
        <v>241</v>
      </c>
      <c r="CO3" s="83"/>
      <c r="CP3" s="140" t="s">
        <v>241</v>
      </c>
      <c r="CQ3" s="140" t="s">
        <v>241</v>
      </c>
      <c r="CR3" s="140" t="s">
        <v>241</v>
      </c>
      <c r="CS3" s="140" t="s">
        <v>241</v>
      </c>
      <c r="CT3" s="117"/>
      <c r="CU3" s="140" t="s">
        <v>241</v>
      </c>
      <c r="CV3" s="140" t="s">
        <v>241</v>
      </c>
      <c r="CW3" s="140" t="s">
        <v>241</v>
      </c>
      <c r="CX3" s="140" t="s">
        <v>241</v>
      </c>
      <c r="CY3" s="119"/>
      <c r="CZ3" s="140" t="s">
        <v>241</v>
      </c>
      <c r="DA3" s="140" t="s">
        <v>241</v>
      </c>
      <c r="DB3" s="140" t="s">
        <v>241</v>
      </c>
      <c r="DC3" s="140" t="s">
        <v>241</v>
      </c>
      <c r="DD3" s="117"/>
      <c r="DE3" s="140" t="s">
        <v>241</v>
      </c>
      <c r="DF3" s="140" t="s">
        <v>241</v>
      </c>
      <c r="DG3" s="140" t="s">
        <v>241</v>
      </c>
      <c r="DH3" s="140" t="s">
        <v>241</v>
      </c>
      <c r="DI3" s="119"/>
      <c r="DJ3" s="140" t="s">
        <v>241</v>
      </c>
      <c r="DK3" s="140" t="s">
        <v>241</v>
      </c>
      <c r="DL3" s="140" t="s">
        <v>241</v>
      </c>
      <c r="DM3" s="140" t="s">
        <v>241</v>
      </c>
      <c r="DN3" s="117"/>
      <c r="DO3" s="140" t="s">
        <v>241</v>
      </c>
      <c r="DP3" s="140" t="s">
        <v>241</v>
      </c>
      <c r="DQ3" s="140" t="s">
        <v>241</v>
      </c>
      <c r="DR3" s="140" t="s">
        <v>241</v>
      </c>
      <c r="DS3" s="119"/>
      <c r="DT3" s="140" t="s">
        <v>241</v>
      </c>
      <c r="DU3" s="140" t="s">
        <v>241</v>
      </c>
      <c r="DV3" s="140" t="s">
        <v>241</v>
      </c>
      <c r="DW3" s="140" t="s">
        <v>241</v>
      </c>
      <c r="DX3" s="117"/>
      <c r="DY3" s="140" t="s">
        <v>241</v>
      </c>
      <c r="DZ3" s="140" t="s">
        <v>241</v>
      </c>
      <c r="EA3" s="140" t="s">
        <v>241</v>
      </c>
      <c r="EB3" s="140" t="s">
        <v>241</v>
      </c>
      <c r="EC3" s="119"/>
      <c r="ED3" s="75"/>
      <c r="EE3" s="112"/>
      <c r="EF3" s="140" t="s">
        <v>241</v>
      </c>
      <c r="EG3" s="140" t="s">
        <v>241</v>
      </c>
      <c r="EH3" s="140" t="s">
        <v>241</v>
      </c>
      <c r="EI3" s="140" t="s">
        <v>241</v>
      </c>
      <c r="EJ3" s="140" t="s">
        <v>241</v>
      </c>
      <c r="EK3" s="140" t="s">
        <v>241</v>
      </c>
      <c r="EL3" s="140" t="s">
        <v>241</v>
      </c>
      <c r="EM3" s="140" t="s">
        <v>241</v>
      </c>
      <c r="EN3" s="140" t="s">
        <v>241</v>
      </c>
      <c r="EO3" s="140" t="s">
        <v>241</v>
      </c>
      <c r="EP3" s="140" t="s">
        <v>241</v>
      </c>
      <c r="EQ3" s="140" t="s">
        <v>241</v>
      </c>
      <c r="ER3" s="140" t="s">
        <v>241</v>
      </c>
      <c r="ES3" s="140" t="s">
        <v>241</v>
      </c>
      <c r="ET3" s="140" t="s">
        <v>241</v>
      </c>
      <c r="EU3" s="140" t="s">
        <v>241</v>
      </c>
      <c r="EV3" s="140" t="s">
        <v>241</v>
      </c>
      <c r="EW3" s="140" t="s">
        <v>241</v>
      </c>
      <c r="EX3" s="140" t="s">
        <v>241</v>
      </c>
      <c r="EY3" s="140" t="s">
        <v>241</v>
      </c>
      <c r="EZ3" s="140" t="s">
        <v>241</v>
      </c>
      <c r="FA3" s="140" t="s">
        <v>241</v>
      </c>
      <c r="FB3" s="140" t="s">
        <v>241</v>
      </c>
      <c r="FC3" s="140" t="s">
        <v>241</v>
      </c>
      <c r="FD3" s="140" t="s">
        <v>241</v>
      </c>
      <c r="FE3" s="134"/>
      <c r="FF3" s="120"/>
      <c r="FG3" s="75"/>
      <c r="FH3" s="75"/>
      <c r="FI3" s="75"/>
      <c r="FJ3" s="75"/>
      <c r="FK3" s="75"/>
      <c r="FL3" s="75"/>
      <c r="FM3" s="75"/>
      <c r="FN3" s="75"/>
      <c r="FO3" s="83"/>
      <c r="FP3" s="75"/>
      <c r="FQ3" s="75"/>
      <c r="FR3" s="75"/>
      <c r="FS3" s="75"/>
      <c r="FT3" s="117"/>
      <c r="FU3" s="75"/>
      <c r="FV3" s="75"/>
      <c r="FW3" s="75"/>
      <c r="FX3" s="75"/>
      <c r="FY3" s="119"/>
      <c r="FZ3" s="75"/>
      <c r="GA3" s="75"/>
      <c r="GB3" s="75"/>
      <c r="GC3" s="75"/>
      <c r="GD3" s="117"/>
      <c r="GE3" s="75"/>
      <c r="GF3" s="75"/>
      <c r="GG3" s="75"/>
      <c r="GH3" s="75"/>
      <c r="GI3" s="119"/>
      <c r="GJ3" s="75"/>
      <c r="GK3" s="75"/>
      <c r="GL3" s="75"/>
      <c r="GM3" s="75"/>
      <c r="GN3" s="117"/>
      <c r="GO3" s="75"/>
      <c r="GP3" s="75"/>
      <c r="GQ3" s="75"/>
      <c r="GR3" s="75"/>
      <c r="GS3" s="119"/>
      <c r="GT3" s="75"/>
      <c r="GU3" s="75"/>
      <c r="GV3" s="75"/>
      <c r="GW3" s="75"/>
      <c r="GX3" s="117"/>
      <c r="GY3" s="75"/>
      <c r="GZ3" s="75"/>
      <c r="HA3" s="75"/>
      <c r="HB3" s="75"/>
      <c r="HC3" s="119"/>
      <c r="HD3" s="187"/>
      <c r="HE3" s="112"/>
      <c r="HF3" s="186"/>
      <c r="HG3" s="186"/>
      <c r="HH3" s="186"/>
      <c r="HI3" s="186"/>
      <c r="HJ3" s="186"/>
      <c r="HK3" s="186"/>
      <c r="HL3" s="186"/>
      <c r="HM3" s="187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83"/>
      <c r="IL3" s="87">
        <f t="shared" ref="IL3:IL15" si="0">COUNTBLANK(J3:BF3)</f>
        <v>2</v>
      </c>
      <c r="IM3" s="87">
        <f t="shared" ref="IM3:IM15" si="1">COUNTBLANK(CG3:EC3)</f>
        <v>49</v>
      </c>
      <c r="IN3" s="87">
        <f t="shared" ref="IN3:IN15" si="2">COUNTBLANK(FG3:HC3)</f>
        <v>49</v>
      </c>
    </row>
    <row r="4" spans="1:248" s="190" customFormat="1" ht="24" customHeight="1">
      <c r="A4" s="191">
        <f t="shared" ref="A4:A43" si="3">1+A3</f>
        <v>3</v>
      </c>
      <c r="B4" s="211" t="s">
        <v>275</v>
      </c>
      <c r="C4" s="191" t="s">
        <v>242</v>
      </c>
      <c r="D4" s="192">
        <f>COUNTIF(E4:IL4,火花營進度簡報!U$128)</f>
        <v>0</v>
      </c>
      <c r="E4" s="140">
        <v>44114</v>
      </c>
      <c r="F4" s="140">
        <v>44114</v>
      </c>
      <c r="G4" s="140">
        <v>44121</v>
      </c>
      <c r="H4" s="140">
        <v>44121</v>
      </c>
      <c r="I4" s="134">
        <v>44121</v>
      </c>
      <c r="J4" s="140">
        <v>44135</v>
      </c>
      <c r="K4" s="140">
        <v>44135</v>
      </c>
      <c r="L4" s="140">
        <v>44324</v>
      </c>
      <c r="M4" s="140">
        <v>44324</v>
      </c>
      <c r="N4" s="140">
        <v>44324</v>
      </c>
      <c r="O4" s="140">
        <v>44324</v>
      </c>
      <c r="P4" s="140">
        <v>44324</v>
      </c>
      <c r="Q4" s="140">
        <v>44324</v>
      </c>
      <c r="R4" s="83">
        <v>44324</v>
      </c>
      <c r="S4" s="140">
        <v>44324</v>
      </c>
      <c r="T4" s="140">
        <v>44324</v>
      </c>
      <c r="U4" s="140">
        <v>44324</v>
      </c>
      <c r="V4" s="140">
        <v>44324</v>
      </c>
      <c r="W4" s="117">
        <v>44324</v>
      </c>
      <c r="X4" s="140">
        <v>44324</v>
      </c>
      <c r="Y4" s="140">
        <v>44324</v>
      </c>
      <c r="Z4" s="140">
        <v>44198</v>
      </c>
      <c r="AA4" s="140">
        <v>44324</v>
      </c>
      <c r="AB4" s="119">
        <v>44324</v>
      </c>
      <c r="AC4" s="140">
        <v>44338</v>
      </c>
      <c r="AD4" s="140">
        <v>44219</v>
      </c>
      <c r="AE4" s="140">
        <v>44338</v>
      </c>
      <c r="AF4" s="140">
        <v>44233</v>
      </c>
      <c r="AG4" s="117">
        <v>44338</v>
      </c>
      <c r="AH4" s="140">
        <v>44310</v>
      </c>
      <c r="AI4" s="140">
        <v>44310</v>
      </c>
      <c r="AJ4" s="140">
        <v>44310</v>
      </c>
      <c r="AK4" s="140">
        <v>44338</v>
      </c>
      <c r="AL4" s="119">
        <v>44338</v>
      </c>
      <c r="AM4" s="140">
        <v>44338</v>
      </c>
      <c r="AN4" s="140">
        <v>44338</v>
      </c>
      <c r="AO4" s="140">
        <v>44338</v>
      </c>
      <c r="AP4" s="140">
        <v>44338</v>
      </c>
      <c r="AQ4" s="117">
        <v>44338</v>
      </c>
      <c r="AR4" s="140">
        <v>44345</v>
      </c>
      <c r="AS4" s="140">
        <v>44345</v>
      </c>
      <c r="AT4" s="140">
        <v>44345</v>
      </c>
      <c r="AU4" s="140">
        <v>44345</v>
      </c>
      <c r="AV4" s="119"/>
      <c r="AW4" s="140">
        <v>44345</v>
      </c>
      <c r="AX4" s="140">
        <v>44345</v>
      </c>
      <c r="AY4" s="140">
        <v>44345</v>
      </c>
      <c r="AZ4" s="140">
        <v>44345</v>
      </c>
      <c r="BA4" s="117">
        <v>44345</v>
      </c>
      <c r="BB4" s="140"/>
      <c r="BC4" s="140"/>
      <c r="BD4" s="140">
        <v>44345</v>
      </c>
      <c r="BE4" s="140"/>
      <c r="BF4" s="119"/>
      <c r="BG4" s="75"/>
      <c r="BH4" s="112"/>
      <c r="BI4" s="140"/>
      <c r="BJ4" s="140"/>
      <c r="BK4" s="140"/>
      <c r="BL4" s="140"/>
      <c r="BM4" s="140"/>
      <c r="BN4" s="140"/>
      <c r="BO4" s="140" t="s">
        <v>241</v>
      </c>
      <c r="BP4" s="140" t="s">
        <v>241</v>
      </c>
      <c r="BQ4" s="140" t="s">
        <v>241</v>
      </c>
      <c r="BR4" s="140" t="s">
        <v>241</v>
      </c>
      <c r="BS4" s="140" t="s">
        <v>241</v>
      </c>
      <c r="BT4" s="140" t="s">
        <v>241</v>
      </c>
      <c r="BU4" s="140" t="s">
        <v>241</v>
      </c>
      <c r="BV4" s="140" t="s">
        <v>241</v>
      </c>
      <c r="BW4" s="140" t="s">
        <v>241</v>
      </c>
      <c r="BX4" s="140" t="s">
        <v>241</v>
      </c>
      <c r="BY4" s="140" t="s">
        <v>241</v>
      </c>
      <c r="BZ4" s="140" t="s">
        <v>241</v>
      </c>
      <c r="CA4" s="140" t="s">
        <v>241</v>
      </c>
      <c r="CB4" s="140" t="s">
        <v>241</v>
      </c>
      <c r="CC4" s="140" t="s">
        <v>241</v>
      </c>
      <c r="CD4" s="134"/>
      <c r="CE4" s="82"/>
      <c r="CF4" s="189"/>
      <c r="CG4" s="140" t="s">
        <v>241</v>
      </c>
      <c r="CH4" s="140" t="s">
        <v>241</v>
      </c>
      <c r="CI4" s="140" t="s">
        <v>241</v>
      </c>
      <c r="CJ4" s="140" t="s">
        <v>241</v>
      </c>
      <c r="CK4" s="140" t="s">
        <v>241</v>
      </c>
      <c r="CL4" s="140" t="s">
        <v>241</v>
      </c>
      <c r="CM4" s="140" t="s">
        <v>241</v>
      </c>
      <c r="CN4" s="140" t="s">
        <v>241</v>
      </c>
      <c r="CO4" s="83"/>
      <c r="CP4" s="140" t="s">
        <v>241</v>
      </c>
      <c r="CQ4" s="140" t="s">
        <v>241</v>
      </c>
      <c r="CR4" s="140" t="s">
        <v>241</v>
      </c>
      <c r="CS4" s="140" t="s">
        <v>241</v>
      </c>
      <c r="CT4" s="117"/>
      <c r="CU4" s="140" t="s">
        <v>241</v>
      </c>
      <c r="CV4" s="140" t="s">
        <v>241</v>
      </c>
      <c r="CW4" s="140" t="s">
        <v>241</v>
      </c>
      <c r="CX4" s="140" t="s">
        <v>241</v>
      </c>
      <c r="CY4" s="119"/>
      <c r="CZ4" s="140" t="s">
        <v>241</v>
      </c>
      <c r="DA4" s="140" t="s">
        <v>241</v>
      </c>
      <c r="DB4" s="140" t="s">
        <v>241</v>
      </c>
      <c r="DC4" s="140" t="s">
        <v>241</v>
      </c>
      <c r="DD4" s="117"/>
      <c r="DE4" s="140" t="s">
        <v>241</v>
      </c>
      <c r="DF4" s="140" t="s">
        <v>241</v>
      </c>
      <c r="DG4" s="140" t="s">
        <v>241</v>
      </c>
      <c r="DH4" s="140" t="s">
        <v>241</v>
      </c>
      <c r="DI4" s="119"/>
      <c r="DJ4" s="140" t="s">
        <v>241</v>
      </c>
      <c r="DK4" s="140" t="s">
        <v>241</v>
      </c>
      <c r="DL4" s="140" t="s">
        <v>241</v>
      </c>
      <c r="DM4" s="140" t="s">
        <v>241</v>
      </c>
      <c r="DN4" s="117"/>
      <c r="DO4" s="140" t="s">
        <v>241</v>
      </c>
      <c r="DP4" s="140" t="s">
        <v>241</v>
      </c>
      <c r="DQ4" s="140" t="s">
        <v>241</v>
      </c>
      <c r="DR4" s="140" t="s">
        <v>241</v>
      </c>
      <c r="DS4" s="119"/>
      <c r="DT4" s="140" t="s">
        <v>241</v>
      </c>
      <c r="DU4" s="140" t="s">
        <v>241</v>
      </c>
      <c r="DV4" s="140" t="s">
        <v>241</v>
      </c>
      <c r="DW4" s="140" t="s">
        <v>241</v>
      </c>
      <c r="DX4" s="117"/>
      <c r="DY4" s="140" t="s">
        <v>241</v>
      </c>
      <c r="DZ4" s="140" t="s">
        <v>241</v>
      </c>
      <c r="EA4" s="140" t="s">
        <v>241</v>
      </c>
      <c r="EB4" s="140" t="s">
        <v>241</v>
      </c>
      <c r="EC4" s="119"/>
      <c r="ED4" s="75"/>
      <c r="EE4" s="112"/>
      <c r="EF4" s="140" t="s">
        <v>241</v>
      </c>
      <c r="EG4" s="140" t="s">
        <v>241</v>
      </c>
      <c r="EH4" s="140" t="s">
        <v>241</v>
      </c>
      <c r="EI4" s="140" t="s">
        <v>241</v>
      </c>
      <c r="EJ4" s="140" t="s">
        <v>241</v>
      </c>
      <c r="EK4" s="140" t="s">
        <v>241</v>
      </c>
      <c r="EL4" s="140" t="s">
        <v>241</v>
      </c>
      <c r="EM4" s="140" t="s">
        <v>241</v>
      </c>
      <c r="EN4" s="140" t="s">
        <v>241</v>
      </c>
      <c r="EO4" s="140" t="s">
        <v>241</v>
      </c>
      <c r="EP4" s="140" t="s">
        <v>241</v>
      </c>
      <c r="EQ4" s="140" t="s">
        <v>241</v>
      </c>
      <c r="ER4" s="140" t="s">
        <v>241</v>
      </c>
      <c r="ES4" s="140" t="s">
        <v>241</v>
      </c>
      <c r="ET4" s="140" t="s">
        <v>241</v>
      </c>
      <c r="EU4" s="140" t="s">
        <v>241</v>
      </c>
      <c r="EV4" s="140" t="s">
        <v>241</v>
      </c>
      <c r="EW4" s="140" t="s">
        <v>241</v>
      </c>
      <c r="EX4" s="140" t="s">
        <v>241</v>
      </c>
      <c r="EY4" s="140" t="s">
        <v>241</v>
      </c>
      <c r="EZ4" s="140" t="s">
        <v>241</v>
      </c>
      <c r="FA4" s="140" t="s">
        <v>241</v>
      </c>
      <c r="FB4" s="140" t="s">
        <v>241</v>
      </c>
      <c r="FC4" s="140" t="s">
        <v>241</v>
      </c>
      <c r="FD4" s="140" t="s">
        <v>241</v>
      </c>
      <c r="FE4" s="134"/>
      <c r="FF4" s="120"/>
      <c r="FG4" s="75"/>
      <c r="FH4" s="75"/>
      <c r="FI4" s="75"/>
      <c r="FJ4" s="75"/>
      <c r="FK4" s="75"/>
      <c r="FL4" s="75"/>
      <c r="FM4" s="75"/>
      <c r="FN4" s="75"/>
      <c r="FO4" s="83"/>
      <c r="FP4" s="75"/>
      <c r="FQ4" s="75"/>
      <c r="FR4" s="75"/>
      <c r="FS4" s="75"/>
      <c r="FT4" s="117"/>
      <c r="FU4" s="75"/>
      <c r="FV4" s="75"/>
      <c r="FW4" s="75"/>
      <c r="FX4" s="75"/>
      <c r="FY4" s="119"/>
      <c r="FZ4" s="75"/>
      <c r="GA4" s="75"/>
      <c r="GB4" s="75"/>
      <c r="GC4" s="75"/>
      <c r="GD4" s="117"/>
      <c r="GE4" s="75"/>
      <c r="GF4" s="75"/>
      <c r="GG4" s="75"/>
      <c r="GH4" s="75"/>
      <c r="GI4" s="119"/>
      <c r="GJ4" s="75"/>
      <c r="GK4" s="75"/>
      <c r="GL4" s="75"/>
      <c r="GM4" s="75"/>
      <c r="GN4" s="117"/>
      <c r="GO4" s="75"/>
      <c r="GP4" s="75"/>
      <c r="GQ4" s="75"/>
      <c r="GR4" s="75"/>
      <c r="GS4" s="119"/>
      <c r="GT4" s="75"/>
      <c r="GU4" s="75"/>
      <c r="GV4" s="75"/>
      <c r="GW4" s="75"/>
      <c r="GX4" s="117"/>
      <c r="GY4" s="75"/>
      <c r="GZ4" s="75"/>
      <c r="HA4" s="75"/>
      <c r="HB4" s="75"/>
      <c r="HC4" s="119"/>
      <c r="HD4" s="187"/>
      <c r="HE4" s="112"/>
      <c r="HF4" s="186"/>
      <c r="HG4" s="186"/>
      <c r="HH4" s="186"/>
      <c r="HI4" s="186"/>
      <c r="HJ4" s="186"/>
      <c r="HK4" s="186"/>
      <c r="HL4" s="186"/>
      <c r="HM4" s="187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83"/>
      <c r="IL4" s="87">
        <f t="shared" si="0"/>
        <v>5</v>
      </c>
      <c r="IM4" s="87">
        <f t="shared" si="1"/>
        <v>49</v>
      </c>
      <c r="IN4" s="87">
        <f t="shared" si="2"/>
        <v>49</v>
      </c>
    </row>
    <row r="5" spans="1:248" s="190" customFormat="1" ht="24" customHeight="1">
      <c r="A5" s="191">
        <f t="shared" si="3"/>
        <v>4</v>
      </c>
      <c r="B5" s="211" t="s">
        <v>275</v>
      </c>
      <c r="C5" s="191" t="s">
        <v>242</v>
      </c>
      <c r="D5" s="192">
        <f>COUNTIF(E5:IL5,火花營進度簡報!U$128)</f>
        <v>0</v>
      </c>
      <c r="E5" s="140">
        <v>44107</v>
      </c>
      <c r="F5" s="140">
        <v>44107</v>
      </c>
      <c r="G5" s="140">
        <v>44114</v>
      </c>
      <c r="H5" s="140">
        <v>44114</v>
      </c>
      <c r="I5" s="134">
        <v>44114</v>
      </c>
      <c r="J5" s="140">
        <v>44121</v>
      </c>
      <c r="K5" s="140">
        <v>44121</v>
      </c>
      <c r="L5" s="140">
        <v>44135</v>
      </c>
      <c r="M5" s="140">
        <v>44303</v>
      </c>
      <c r="N5" s="140">
        <v>44303</v>
      </c>
      <c r="O5" s="140">
        <v>44303</v>
      </c>
      <c r="P5" s="140">
        <v>44303</v>
      </c>
      <c r="Q5" s="140">
        <v>44303</v>
      </c>
      <c r="R5" s="83">
        <v>44303</v>
      </c>
      <c r="S5" s="140">
        <v>44303</v>
      </c>
      <c r="T5" s="140">
        <v>44303</v>
      </c>
      <c r="U5" s="140">
        <v>44163</v>
      </c>
      <c r="V5" s="140">
        <v>44170</v>
      </c>
      <c r="W5" s="117">
        <v>44303</v>
      </c>
      <c r="X5" s="140">
        <v>44177</v>
      </c>
      <c r="Y5" s="140">
        <v>44184</v>
      </c>
      <c r="Z5" s="140">
        <v>44198</v>
      </c>
      <c r="AA5" s="140">
        <v>44205</v>
      </c>
      <c r="AB5" s="119">
        <v>44205</v>
      </c>
      <c r="AC5" s="140">
        <v>44212</v>
      </c>
      <c r="AD5" s="140">
        <v>44219</v>
      </c>
      <c r="AE5" s="140">
        <v>44226</v>
      </c>
      <c r="AF5" s="140">
        <v>44233</v>
      </c>
      <c r="AG5" s="117">
        <v>44233</v>
      </c>
      <c r="AH5" s="140">
        <v>44310</v>
      </c>
      <c r="AI5" s="140">
        <v>44310</v>
      </c>
      <c r="AJ5" s="140">
        <v>44310</v>
      </c>
      <c r="AK5" s="140">
        <v>44324</v>
      </c>
      <c r="AL5" s="119">
        <v>44324</v>
      </c>
      <c r="AM5" s="140">
        <v>44247</v>
      </c>
      <c r="AN5" s="140">
        <v>44261</v>
      </c>
      <c r="AO5" s="140">
        <v>44268</v>
      </c>
      <c r="AP5" s="140">
        <v>44275</v>
      </c>
      <c r="AQ5" s="117">
        <v>44275</v>
      </c>
      <c r="AR5" s="140">
        <v>44282</v>
      </c>
      <c r="AS5" s="140">
        <v>44296</v>
      </c>
      <c r="AT5" s="140">
        <v>44324</v>
      </c>
      <c r="AU5" s="140">
        <v>44324</v>
      </c>
      <c r="AV5" s="119">
        <v>44324</v>
      </c>
      <c r="AW5" s="140">
        <v>44324</v>
      </c>
      <c r="AX5" s="140">
        <v>44331</v>
      </c>
      <c r="AY5" s="140">
        <v>44331</v>
      </c>
      <c r="AZ5" s="140">
        <v>44345</v>
      </c>
      <c r="BA5" s="117">
        <v>44345</v>
      </c>
      <c r="BB5" s="140">
        <v>44345</v>
      </c>
      <c r="BC5" s="140">
        <v>44345</v>
      </c>
      <c r="BD5" s="140"/>
      <c r="BE5" s="140">
        <v>44345</v>
      </c>
      <c r="BF5" s="119"/>
      <c r="BG5" s="75"/>
      <c r="BH5" s="112"/>
      <c r="BI5" s="140"/>
      <c r="BJ5" s="140"/>
      <c r="BK5" s="140"/>
      <c r="BL5" s="140"/>
      <c r="BM5" s="140"/>
      <c r="BN5" s="140"/>
      <c r="BO5" s="140" t="s">
        <v>241</v>
      </c>
      <c r="BP5" s="140" t="s">
        <v>241</v>
      </c>
      <c r="BQ5" s="140" t="s">
        <v>241</v>
      </c>
      <c r="BR5" s="140" t="s">
        <v>241</v>
      </c>
      <c r="BS5" s="140" t="s">
        <v>241</v>
      </c>
      <c r="BT5" s="140" t="s">
        <v>241</v>
      </c>
      <c r="BU5" s="140" t="s">
        <v>241</v>
      </c>
      <c r="BV5" s="140" t="s">
        <v>241</v>
      </c>
      <c r="BW5" s="140" t="s">
        <v>241</v>
      </c>
      <c r="BX5" s="140" t="s">
        <v>241</v>
      </c>
      <c r="BY5" s="140" t="s">
        <v>241</v>
      </c>
      <c r="BZ5" s="140" t="s">
        <v>241</v>
      </c>
      <c r="CA5" s="140" t="s">
        <v>241</v>
      </c>
      <c r="CB5" s="140" t="s">
        <v>241</v>
      </c>
      <c r="CC5" s="140" t="s">
        <v>241</v>
      </c>
      <c r="CD5" s="134"/>
      <c r="CE5" s="82"/>
      <c r="CF5" s="189"/>
      <c r="CG5" s="140" t="s">
        <v>241</v>
      </c>
      <c r="CH5" s="140" t="s">
        <v>241</v>
      </c>
      <c r="CI5" s="140" t="s">
        <v>241</v>
      </c>
      <c r="CJ5" s="140" t="s">
        <v>241</v>
      </c>
      <c r="CK5" s="140" t="s">
        <v>241</v>
      </c>
      <c r="CL5" s="140" t="s">
        <v>241</v>
      </c>
      <c r="CM5" s="140" t="s">
        <v>241</v>
      </c>
      <c r="CN5" s="140" t="s">
        <v>241</v>
      </c>
      <c r="CO5" s="83"/>
      <c r="CP5" s="140" t="s">
        <v>241</v>
      </c>
      <c r="CQ5" s="140" t="s">
        <v>241</v>
      </c>
      <c r="CR5" s="140" t="s">
        <v>241</v>
      </c>
      <c r="CS5" s="140" t="s">
        <v>241</v>
      </c>
      <c r="CT5" s="117"/>
      <c r="CU5" s="140" t="s">
        <v>241</v>
      </c>
      <c r="CV5" s="140" t="s">
        <v>241</v>
      </c>
      <c r="CW5" s="140" t="s">
        <v>241</v>
      </c>
      <c r="CX5" s="140" t="s">
        <v>241</v>
      </c>
      <c r="CY5" s="119"/>
      <c r="CZ5" s="140" t="s">
        <v>241</v>
      </c>
      <c r="DA5" s="140" t="s">
        <v>241</v>
      </c>
      <c r="DB5" s="140" t="s">
        <v>241</v>
      </c>
      <c r="DC5" s="140" t="s">
        <v>241</v>
      </c>
      <c r="DD5" s="117"/>
      <c r="DE5" s="140" t="s">
        <v>241</v>
      </c>
      <c r="DF5" s="140" t="s">
        <v>241</v>
      </c>
      <c r="DG5" s="140" t="s">
        <v>241</v>
      </c>
      <c r="DH5" s="140" t="s">
        <v>241</v>
      </c>
      <c r="DI5" s="119"/>
      <c r="DJ5" s="140" t="s">
        <v>241</v>
      </c>
      <c r="DK5" s="140" t="s">
        <v>241</v>
      </c>
      <c r="DL5" s="140" t="s">
        <v>241</v>
      </c>
      <c r="DM5" s="140" t="s">
        <v>241</v>
      </c>
      <c r="DN5" s="117"/>
      <c r="DO5" s="140" t="s">
        <v>241</v>
      </c>
      <c r="DP5" s="140" t="s">
        <v>241</v>
      </c>
      <c r="DQ5" s="140" t="s">
        <v>241</v>
      </c>
      <c r="DR5" s="140" t="s">
        <v>241</v>
      </c>
      <c r="DS5" s="119"/>
      <c r="DT5" s="140" t="s">
        <v>241</v>
      </c>
      <c r="DU5" s="140" t="s">
        <v>241</v>
      </c>
      <c r="DV5" s="140" t="s">
        <v>241</v>
      </c>
      <c r="DW5" s="140" t="s">
        <v>241</v>
      </c>
      <c r="DX5" s="117"/>
      <c r="DY5" s="140" t="s">
        <v>241</v>
      </c>
      <c r="DZ5" s="140" t="s">
        <v>241</v>
      </c>
      <c r="EA5" s="140" t="s">
        <v>241</v>
      </c>
      <c r="EB5" s="140" t="s">
        <v>241</v>
      </c>
      <c r="EC5" s="119"/>
      <c r="ED5" s="75"/>
      <c r="EE5" s="112"/>
      <c r="EF5" s="140" t="s">
        <v>241</v>
      </c>
      <c r="EG5" s="140" t="s">
        <v>241</v>
      </c>
      <c r="EH5" s="140" t="s">
        <v>241</v>
      </c>
      <c r="EI5" s="140" t="s">
        <v>241</v>
      </c>
      <c r="EJ5" s="140" t="s">
        <v>241</v>
      </c>
      <c r="EK5" s="140" t="s">
        <v>241</v>
      </c>
      <c r="EL5" s="140" t="s">
        <v>241</v>
      </c>
      <c r="EM5" s="140" t="s">
        <v>241</v>
      </c>
      <c r="EN5" s="140" t="s">
        <v>241</v>
      </c>
      <c r="EO5" s="140" t="s">
        <v>241</v>
      </c>
      <c r="EP5" s="140" t="s">
        <v>241</v>
      </c>
      <c r="EQ5" s="140" t="s">
        <v>241</v>
      </c>
      <c r="ER5" s="140" t="s">
        <v>241</v>
      </c>
      <c r="ES5" s="140" t="s">
        <v>241</v>
      </c>
      <c r="ET5" s="140" t="s">
        <v>241</v>
      </c>
      <c r="EU5" s="140" t="s">
        <v>241</v>
      </c>
      <c r="EV5" s="140" t="s">
        <v>241</v>
      </c>
      <c r="EW5" s="140" t="s">
        <v>241</v>
      </c>
      <c r="EX5" s="140" t="s">
        <v>241</v>
      </c>
      <c r="EY5" s="140" t="s">
        <v>241</v>
      </c>
      <c r="EZ5" s="140" t="s">
        <v>241</v>
      </c>
      <c r="FA5" s="140" t="s">
        <v>241</v>
      </c>
      <c r="FB5" s="140" t="s">
        <v>241</v>
      </c>
      <c r="FC5" s="140" t="s">
        <v>241</v>
      </c>
      <c r="FD5" s="140" t="s">
        <v>241</v>
      </c>
      <c r="FE5" s="134"/>
      <c r="FF5" s="120"/>
      <c r="FG5" s="75"/>
      <c r="FH5" s="75"/>
      <c r="FI5" s="75"/>
      <c r="FJ5" s="75"/>
      <c r="FK5" s="75"/>
      <c r="FL5" s="75"/>
      <c r="FM5" s="75"/>
      <c r="FN5" s="75"/>
      <c r="FO5" s="83"/>
      <c r="FP5" s="75"/>
      <c r="FQ5" s="75"/>
      <c r="FR5" s="75"/>
      <c r="FS5" s="75"/>
      <c r="FT5" s="117"/>
      <c r="FU5" s="75"/>
      <c r="FV5" s="75"/>
      <c r="FW5" s="75"/>
      <c r="FX5" s="75"/>
      <c r="FY5" s="119"/>
      <c r="FZ5" s="75"/>
      <c r="GA5" s="75"/>
      <c r="GB5" s="75"/>
      <c r="GC5" s="75"/>
      <c r="GD5" s="117"/>
      <c r="GE5" s="75"/>
      <c r="GF5" s="75"/>
      <c r="GG5" s="75"/>
      <c r="GH5" s="75"/>
      <c r="GI5" s="119"/>
      <c r="GJ5" s="75"/>
      <c r="GK5" s="75"/>
      <c r="GL5" s="75"/>
      <c r="GM5" s="75"/>
      <c r="GN5" s="117"/>
      <c r="GO5" s="75"/>
      <c r="GP5" s="75"/>
      <c r="GQ5" s="75"/>
      <c r="GR5" s="75"/>
      <c r="GS5" s="119"/>
      <c r="GT5" s="75"/>
      <c r="GU5" s="75"/>
      <c r="GV5" s="75"/>
      <c r="GW5" s="75"/>
      <c r="GX5" s="117"/>
      <c r="GY5" s="75"/>
      <c r="GZ5" s="75"/>
      <c r="HA5" s="75"/>
      <c r="HB5" s="75"/>
      <c r="HC5" s="119"/>
      <c r="HD5" s="187"/>
      <c r="HE5" s="112"/>
      <c r="HF5" s="186"/>
      <c r="HG5" s="186"/>
      <c r="HH5" s="186"/>
      <c r="HI5" s="186"/>
      <c r="HJ5" s="186"/>
      <c r="HK5" s="186"/>
      <c r="HL5" s="186"/>
      <c r="HM5" s="187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83"/>
      <c r="IL5" s="87">
        <f t="shared" si="0"/>
        <v>2</v>
      </c>
      <c r="IM5" s="87">
        <f t="shared" si="1"/>
        <v>49</v>
      </c>
      <c r="IN5" s="87">
        <f t="shared" si="2"/>
        <v>49</v>
      </c>
    </row>
    <row r="6" spans="1:248" s="190" customFormat="1" ht="24" customHeight="1">
      <c r="A6" s="191">
        <f t="shared" si="3"/>
        <v>5</v>
      </c>
      <c r="B6" s="211" t="s">
        <v>275</v>
      </c>
      <c r="C6" s="191" t="s">
        <v>242</v>
      </c>
      <c r="D6" s="192">
        <f>COUNTIF(E6:IL6,火花營進度簡報!U$128)</f>
        <v>0</v>
      </c>
      <c r="E6" s="140">
        <v>44107</v>
      </c>
      <c r="F6" s="140">
        <v>44107</v>
      </c>
      <c r="G6" s="140">
        <v>44114</v>
      </c>
      <c r="H6" s="140">
        <v>44114</v>
      </c>
      <c r="I6" s="134">
        <v>44114</v>
      </c>
      <c r="J6" s="140">
        <v>44121</v>
      </c>
      <c r="K6" s="140">
        <v>44121</v>
      </c>
      <c r="L6" s="140">
        <v>44135</v>
      </c>
      <c r="M6" s="140"/>
      <c r="N6" s="140"/>
      <c r="O6" s="140"/>
      <c r="P6" s="140"/>
      <c r="Q6" s="140"/>
      <c r="R6" s="83"/>
      <c r="S6" s="140"/>
      <c r="T6" s="140">
        <v>44156</v>
      </c>
      <c r="U6" s="140">
        <v>44163</v>
      </c>
      <c r="V6" s="140">
        <v>44170</v>
      </c>
      <c r="W6" s="117"/>
      <c r="X6" s="140">
        <v>44177</v>
      </c>
      <c r="Y6" s="140"/>
      <c r="Z6" s="140"/>
      <c r="AA6" s="140"/>
      <c r="AB6" s="119"/>
      <c r="AC6" s="140"/>
      <c r="AD6" s="140"/>
      <c r="AE6" s="140"/>
      <c r="AF6" s="140"/>
      <c r="AG6" s="117"/>
      <c r="AH6" s="140"/>
      <c r="AI6" s="140"/>
      <c r="AJ6" s="140"/>
      <c r="AK6" s="140"/>
      <c r="AL6" s="119"/>
      <c r="AM6" s="140"/>
      <c r="AN6" s="140"/>
      <c r="AO6" s="140"/>
      <c r="AP6" s="140"/>
      <c r="AQ6" s="117"/>
      <c r="AR6" s="140"/>
      <c r="AS6" s="140"/>
      <c r="AT6" s="140"/>
      <c r="AU6" s="140"/>
      <c r="AV6" s="119"/>
      <c r="AW6" s="140"/>
      <c r="AX6" s="140"/>
      <c r="AY6" s="140"/>
      <c r="AZ6" s="140"/>
      <c r="BA6" s="117"/>
      <c r="BB6" s="140"/>
      <c r="BC6" s="140"/>
      <c r="BD6" s="140"/>
      <c r="BE6" s="140"/>
      <c r="BF6" s="119"/>
      <c r="BG6" s="75"/>
      <c r="BH6" s="112"/>
      <c r="BI6" s="140"/>
      <c r="BJ6" s="140"/>
      <c r="BK6" s="140"/>
      <c r="BL6" s="140"/>
      <c r="BM6" s="140"/>
      <c r="BN6" s="140"/>
      <c r="BO6" s="140" t="s">
        <v>241</v>
      </c>
      <c r="BP6" s="140" t="s">
        <v>241</v>
      </c>
      <c r="BQ6" s="140" t="s">
        <v>241</v>
      </c>
      <c r="BR6" s="140" t="s">
        <v>241</v>
      </c>
      <c r="BS6" s="140" t="s">
        <v>241</v>
      </c>
      <c r="BT6" s="140" t="s">
        <v>241</v>
      </c>
      <c r="BU6" s="140" t="s">
        <v>241</v>
      </c>
      <c r="BV6" s="140" t="s">
        <v>241</v>
      </c>
      <c r="BW6" s="140" t="s">
        <v>241</v>
      </c>
      <c r="BX6" s="140" t="s">
        <v>241</v>
      </c>
      <c r="BY6" s="140" t="s">
        <v>241</v>
      </c>
      <c r="BZ6" s="140" t="s">
        <v>241</v>
      </c>
      <c r="CA6" s="140" t="s">
        <v>241</v>
      </c>
      <c r="CB6" s="140" t="s">
        <v>241</v>
      </c>
      <c r="CC6" s="140" t="s">
        <v>241</v>
      </c>
      <c r="CD6" s="134"/>
      <c r="CE6" s="82"/>
      <c r="CF6" s="189"/>
      <c r="CG6" s="140" t="s">
        <v>241</v>
      </c>
      <c r="CH6" s="140" t="s">
        <v>241</v>
      </c>
      <c r="CI6" s="140" t="s">
        <v>241</v>
      </c>
      <c r="CJ6" s="140" t="s">
        <v>241</v>
      </c>
      <c r="CK6" s="140" t="s">
        <v>241</v>
      </c>
      <c r="CL6" s="140" t="s">
        <v>241</v>
      </c>
      <c r="CM6" s="140" t="s">
        <v>241</v>
      </c>
      <c r="CN6" s="140" t="s">
        <v>241</v>
      </c>
      <c r="CO6" s="83"/>
      <c r="CP6" s="140" t="s">
        <v>241</v>
      </c>
      <c r="CQ6" s="140" t="s">
        <v>241</v>
      </c>
      <c r="CR6" s="140" t="s">
        <v>241</v>
      </c>
      <c r="CS6" s="140" t="s">
        <v>241</v>
      </c>
      <c r="CT6" s="117"/>
      <c r="CU6" s="140" t="s">
        <v>241</v>
      </c>
      <c r="CV6" s="140" t="s">
        <v>241</v>
      </c>
      <c r="CW6" s="140" t="s">
        <v>241</v>
      </c>
      <c r="CX6" s="140" t="s">
        <v>241</v>
      </c>
      <c r="CY6" s="119"/>
      <c r="CZ6" s="140" t="s">
        <v>241</v>
      </c>
      <c r="DA6" s="140" t="s">
        <v>241</v>
      </c>
      <c r="DB6" s="140" t="s">
        <v>241</v>
      </c>
      <c r="DC6" s="140" t="s">
        <v>241</v>
      </c>
      <c r="DD6" s="117"/>
      <c r="DE6" s="140" t="s">
        <v>241</v>
      </c>
      <c r="DF6" s="140" t="s">
        <v>241</v>
      </c>
      <c r="DG6" s="140" t="s">
        <v>241</v>
      </c>
      <c r="DH6" s="140" t="s">
        <v>241</v>
      </c>
      <c r="DI6" s="119"/>
      <c r="DJ6" s="140" t="s">
        <v>241</v>
      </c>
      <c r="DK6" s="140" t="s">
        <v>241</v>
      </c>
      <c r="DL6" s="140" t="s">
        <v>241</v>
      </c>
      <c r="DM6" s="140" t="s">
        <v>241</v>
      </c>
      <c r="DN6" s="117"/>
      <c r="DO6" s="140" t="s">
        <v>241</v>
      </c>
      <c r="DP6" s="140" t="s">
        <v>241</v>
      </c>
      <c r="DQ6" s="140" t="s">
        <v>241</v>
      </c>
      <c r="DR6" s="140" t="s">
        <v>241</v>
      </c>
      <c r="DS6" s="119"/>
      <c r="DT6" s="140" t="s">
        <v>241</v>
      </c>
      <c r="DU6" s="140" t="s">
        <v>241</v>
      </c>
      <c r="DV6" s="140" t="s">
        <v>241</v>
      </c>
      <c r="DW6" s="140" t="s">
        <v>241</v>
      </c>
      <c r="DX6" s="117"/>
      <c r="DY6" s="140" t="s">
        <v>241</v>
      </c>
      <c r="DZ6" s="140" t="s">
        <v>241</v>
      </c>
      <c r="EA6" s="140" t="s">
        <v>241</v>
      </c>
      <c r="EB6" s="140" t="s">
        <v>241</v>
      </c>
      <c r="EC6" s="119"/>
      <c r="ED6" s="75"/>
      <c r="EE6" s="112"/>
      <c r="EF6" s="140" t="s">
        <v>241</v>
      </c>
      <c r="EG6" s="140" t="s">
        <v>241</v>
      </c>
      <c r="EH6" s="140" t="s">
        <v>241</v>
      </c>
      <c r="EI6" s="140" t="s">
        <v>241</v>
      </c>
      <c r="EJ6" s="140" t="s">
        <v>241</v>
      </c>
      <c r="EK6" s="140" t="s">
        <v>241</v>
      </c>
      <c r="EL6" s="140" t="s">
        <v>241</v>
      </c>
      <c r="EM6" s="140" t="s">
        <v>241</v>
      </c>
      <c r="EN6" s="140" t="s">
        <v>241</v>
      </c>
      <c r="EO6" s="140" t="s">
        <v>241</v>
      </c>
      <c r="EP6" s="140" t="s">
        <v>241</v>
      </c>
      <c r="EQ6" s="140" t="s">
        <v>241</v>
      </c>
      <c r="ER6" s="140" t="s">
        <v>241</v>
      </c>
      <c r="ES6" s="140" t="s">
        <v>241</v>
      </c>
      <c r="ET6" s="140" t="s">
        <v>241</v>
      </c>
      <c r="EU6" s="140" t="s">
        <v>241</v>
      </c>
      <c r="EV6" s="140" t="s">
        <v>241</v>
      </c>
      <c r="EW6" s="140" t="s">
        <v>241</v>
      </c>
      <c r="EX6" s="140" t="s">
        <v>241</v>
      </c>
      <c r="EY6" s="140" t="s">
        <v>241</v>
      </c>
      <c r="EZ6" s="140" t="s">
        <v>241</v>
      </c>
      <c r="FA6" s="140" t="s">
        <v>241</v>
      </c>
      <c r="FB6" s="140" t="s">
        <v>241</v>
      </c>
      <c r="FC6" s="140" t="s">
        <v>241</v>
      </c>
      <c r="FD6" s="140" t="s">
        <v>241</v>
      </c>
      <c r="FE6" s="134"/>
      <c r="FF6" s="120"/>
      <c r="FG6" s="75"/>
      <c r="FH6" s="75"/>
      <c r="FI6" s="75"/>
      <c r="FJ6" s="75"/>
      <c r="FK6" s="75"/>
      <c r="FL6" s="75"/>
      <c r="FM6" s="75"/>
      <c r="FN6" s="75"/>
      <c r="FO6" s="83"/>
      <c r="FP6" s="75"/>
      <c r="FQ6" s="75"/>
      <c r="FR6" s="75"/>
      <c r="FS6" s="75"/>
      <c r="FT6" s="117"/>
      <c r="FU6" s="75"/>
      <c r="FV6" s="75"/>
      <c r="FW6" s="75"/>
      <c r="FX6" s="75"/>
      <c r="FY6" s="119"/>
      <c r="FZ6" s="75"/>
      <c r="GA6" s="75"/>
      <c r="GB6" s="75"/>
      <c r="GC6" s="75"/>
      <c r="GD6" s="117"/>
      <c r="GE6" s="75"/>
      <c r="GF6" s="75"/>
      <c r="GG6" s="75"/>
      <c r="GH6" s="75"/>
      <c r="GI6" s="119"/>
      <c r="GJ6" s="75"/>
      <c r="GK6" s="75"/>
      <c r="GL6" s="75"/>
      <c r="GM6" s="75"/>
      <c r="GN6" s="117"/>
      <c r="GO6" s="75"/>
      <c r="GP6" s="75"/>
      <c r="GQ6" s="75"/>
      <c r="GR6" s="75"/>
      <c r="GS6" s="119"/>
      <c r="GT6" s="75"/>
      <c r="GU6" s="75"/>
      <c r="GV6" s="75"/>
      <c r="GW6" s="75"/>
      <c r="GX6" s="117"/>
      <c r="GY6" s="75"/>
      <c r="GZ6" s="75"/>
      <c r="HA6" s="75"/>
      <c r="HB6" s="75"/>
      <c r="HC6" s="119"/>
      <c r="HD6" s="187"/>
      <c r="HE6" s="112"/>
      <c r="HF6" s="186"/>
      <c r="HG6" s="186"/>
      <c r="HH6" s="186"/>
      <c r="HI6" s="186"/>
      <c r="HJ6" s="186"/>
      <c r="HK6" s="186"/>
      <c r="HL6" s="186"/>
      <c r="HM6" s="187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83"/>
      <c r="IL6" s="87">
        <f t="shared" si="0"/>
        <v>42</v>
      </c>
      <c r="IM6" s="87">
        <f t="shared" si="1"/>
        <v>49</v>
      </c>
      <c r="IN6" s="87">
        <f t="shared" si="2"/>
        <v>49</v>
      </c>
    </row>
    <row r="7" spans="1:248" s="190" customFormat="1" ht="24" customHeight="1">
      <c r="A7" s="191">
        <f t="shared" si="3"/>
        <v>6</v>
      </c>
      <c r="B7" s="211" t="s">
        <v>275</v>
      </c>
      <c r="C7" s="191" t="s">
        <v>242</v>
      </c>
      <c r="D7" s="192">
        <f>COUNTIF(E7:IL7,火花營進度簡報!U$128)</f>
        <v>3</v>
      </c>
      <c r="E7" s="140">
        <v>44107</v>
      </c>
      <c r="F7" s="140">
        <v>44107</v>
      </c>
      <c r="G7" s="140">
        <v>44114</v>
      </c>
      <c r="H7" s="140">
        <v>44114</v>
      </c>
      <c r="I7" s="134">
        <v>44114</v>
      </c>
      <c r="J7" s="140">
        <v>44135</v>
      </c>
      <c r="K7" s="140">
        <v>44135</v>
      </c>
      <c r="L7" s="140">
        <v>44142</v>
      </c>
      <c r="M7" s="140">
        <v>44303</v>
      </c>
      <c r="N7" s="140">
        <v>44303</v>
      </c>
      <c r="O7" s="140">
        <v>44303</v>
      </c>
      <c r="P7" s="140">
        <v>44303</v>
      </c>
      <c r="Q7" s="140">
        <v>44303</v>
      </c>
      <c r="R7" s="83">
        <v>44303</v>
      </c>
      <c r="S7" s="140">
        <v>44303</v>
      </c>
      <c r="T7" s="140">
        <v>44303</v>
      </c>
      <c r="U7" s="140">
        <v>44163</v>
      </c>
      <c r="V7" s="140">
        <v>44170</v>
      </c>
      <c r="W7" s="117">
        <v>44303</v>
      </c>
      <c r="X7" s="140">
        <v>44177</v>
      </c>
      <c r="Y7" s="140">
        <v>44184</v>
      </c>
      <c r="Z7" s="140">
        <v>44198</v>
      </c>
      <c r="AA7" s="140">
        <v>44205</v>
      </c>
      <c r="AB7" s="119">
        <v>44205</v>
      </c>
      <c r="AC7" s="140">
        <v>44212</v>
      </c>
      <c r="AD7" s="140">
        <v>44219</v>
      </c>
      <c r="AE7" s="140">
        <v>44226</v>
      </c>
      <c r="AF7" s="140">
        <v>44233</v>
      </c>
      <c r="AG7" s="117">
        <v>44233</v>
      </c>
      <c r="AH7" s="140">
        <v>44310</v>
      </c>
      <c r="AI7" s="140">
        <v>44310</v>
      </c>
      <c r="AJ7" s="140">
        <v>44310</v>
      </c>
      <c r="AK7" s="140">
        <v>44352</v>
      </c>
      <c r="AL7" s="119">
        <v>44352</v>
      </c>
      <c r="AM7" s="140">
        <v>44303</v>
      </c>
      <c r="AN7" s="140">
        <v>44261</v>
      </c>
      <c r="AO7" s="140">
        <v>44268</v>
      </c>
      <c r="AP7" s="140">
        <v>44275</v>
      </c>
      <c r="AQ7" s="117">
        <v>44303</v>
      </c>
      <c r="AR7" s="140">
        <v>44282</v>
      </c>
      <c r="AS7" s="140">
        <v>44296</v>
      </c>
      <c r="AT7" s="140">
        <v>44331</v>
      </c>
      <c r="AU7" s="140">
        <v>44331</v>
      </c>
      <c r="AV7" s="119">
        <v>44331</v>
      </c>
      <c r="AW7" s="140">
        <v>44331</v>
      </c>
      <c r="AX7" s="140">
        <v>44331</v>
      </c>
      <c r="AY7" s="140">
        <v>44331</v>
      </c>
      <c r="AZ7" s="140">
        <v>44338</v>
      </c>
      <c r="BA7" s="117">
        <v>44338</v>
      </c>
      <c r="BB7" s="140">
        <v>44338</v>
      </c>
      <c r="BC7" s="140">
        <v>44338</v>
      </c>
      <c r="BD7" s="140">
        <v>44345</v>
      </c>
      <c r="BE7" s="140">
        <v>44345</v>
      </c>
      <c r="BF7" s="119">
        <v>44345</v>
      </c>
      <c r="BG7" s="75"/>
      <c r="BH7" s="112">
        <v>44352</v>
      </c>
      <c r="BI7" s="140"/>
      <c r="BJ7" s="140"/>
      <c r="BK7" s="140"/>
      <c r="BL7" s="140"/>
      <c r="BM7" s="140"/>
      <c r="BN7" s="140"/>
      <c r="BO7" s="140" t="s">
        <v>241</v>
      </c>
      <c r="BP7" s="140" t="s">
        <v>241</v>
      </c>
      <c r="BQ7" s="140" t="s">
        <v>241</v>
      </c>
      <c r="BR7" s="140" t="s">
        <v>241</v>
      </c>
      <c r="BS7" s="140" t="s">
        <v>241</v>
      </c>
      <c r="BT7" s="140" t="s">
        <v>241</v>
      </c>
      <c r="BU7" s="140" t="s">
        <v>241</v>
      </c>
      <c r="BV7" s="140" t="s">
        <v>241</v>
      </c>
      <c r="BW7" s="140" t="s">
        <v>241</v>
      </c>
      <c r="BX7" s="140" t="s">
        <v>241</v>
      </c>
      <c r="BY7" s="140" t="s">
        <v>241</v>
      </c>
      <c r="BZ7" s="140" t="s">
        <v>241</v>
      </c>
      <c r="CA7" s="140" t="s">
        <v>241</v>
      </c>
      <c r="CB7" s="140" t="s">
        <v>241</v>
      </c>
      <c r="CC7" s="140" t="s">
        <v>241</v>
      </c>
      <c r="CD7" s="134"/>
      <c r="CE7" s="82"/>
      <c r="CF7" s="189"/>
      <c r="CG7" s="140" t="s">
        <v>241</v>
      </c>
      <c r="CH7" s="140" t="s">
        <v>241</v>
      </c>
      <c r="CI7" s="140" t="s">
        <v>241</v>
      </c>
      <c r="CJ7" s="140" t="s">
        <v>241</v>
      </c>
      <c r="CK7" s="140" t="s">
        <v>241</v>
      </c>
      <c r="CL7" s="140" t="s">
        <v>241</v>
      </c>
      <c r="CM7" s="140" t="s">
        <v>241</v>
      </c>
      <c r="CN7" s="140" t="s">
        <v>241</v>
      </c>
      <c r="CO7" s="83"/>
      <c r="CP7" s="140" t="s">
        <v>241</v>
      </c>
      <c r="CQ7" s="140" t="s">
        <v>241</v>
      </c>
      <c r="CR7" s="140" t="s">
        <v>241</v>
      </c>
      <c r="CS7" s="140" t="s">
        <v>241</v>
      </c>
      <c r="CT7" s="117"/>
      <c r="CU7" s="140" t="s">
        <v>241</v>
      </c>
      <c r="CV7" s="140" t="s">
        <v>241</v>
      </c>
      <c r="CW7" s="140" t="s">
        <v>241</v>
      </c>
      <c r="CX7" s="140" t="s">
        <v>241</v>
      </c>
      <c r="CY7" s="119"/>
      <c r="CZ7" s="140" t="s">
        <v>241</v>
      </c>
      <c r="DA7" s="140" t="s">
        <v>241</v>
      </c>
      <c r="DB7" s="140" t="s">
        <v>241</v>
      </c>
      <c r="DC7" s="140" t="s">
        <v>241</v>
      </c>
      <c r="DD7" s="117"/>
      <c r="DE7" s="140" t="s">
        <v>241</v>
      </c>
      <c r="DF7" s="140" t="s">
        <v>241</v>
      </c>
      <c r="DG7" s="140" t="s">
        <v>241</v>
      </c>
      <c r="DH7" s="140" t="s">
        <v>241</v>
      </c>
      <c r="DI7" s="119"/>
      <c r="DJ7" s="140" t="s">
        <v>241</v>
      </c>
      <c r="DK7" s="140" t="s">
        <v>241</v>
      </c>
      <c r="DL7" s="140" t="s">
        <v>241</v>
      </c>
      <c r="DM7" s="140" t="s">
        <v>241</v>
      </c>
      <c r="DN7" s="117"/>
      <c r="DO7" s="140" t="s">
        <v>241</v>
      </c>
      <c r="DP7" s="140" t="s">
        <v>241</v>
      </c>
      <c r="DQ7" s="140" t="s">
        <v>241</v>
      </c>
      <c r="DR7" s="140" t="s">
        <v>241</v>
      </c>
      <c r="DS7" s="119"/>
      <c r="DT7" s="140" t="s">
        <v>241</v>
      </c>
      <c r="DU7" s="140" t="s">
        <v>241</v>
      </c>
      <c r="DV7" s="140" t="s">
        <v>241</v>
      </c>
      <c r="DW7" s="140" t="s">
        <v>241</v>
      </c>
      <c r="DX7" s="117"/>
      <c r="DY7" s="140" t="s">
        <v>241</v>
      </c>
      <c r="DZ7" s="140" t="s">
        <v>241</v>
      </c>
      <c r="EA7" s="140" t="s">
        <v>241</v>
      </c>
      <c r="EB7" s="140" t="s">
        <v>241</v>
      </c>
      <c r="EC7" s="119"/>
      <c r="ED7" s="75"/>
      <c r="EE7" s="112"/>
      <c r="EF7" s="140" t="s">
        <v>241</v>
      </c>
      <c r="EG7" s="140" t="s">
        <v>241</v>
      </c>
      <c r="EH7" s="140" t="s">
        <v>241</v>
      </c>
      <c r="EI7" s="140" t="s">
        <v>241</v>
      </c>
      <c r="EJ7" s="140" t="s">
        <v>241</v>
      </c>
      <c r="EK7" s="140" t="s">
        <v>241</v>
      </c>
      <c r="EL7" s="140" t="s">
        <v>241</v>
      </c>
      <c r="EM7" s="140" t="s">
        <v>241</v>
      </c>
      <c r="EN7" s="140" t="s">
        <v>241</v>
      </c>
      <c r="EO7" s="140" t="s">
        <v>241</v>
      </c>
      <c r="EP7" s="140" t="s">
        <v>241</v>
      </c>
      <c r="EQ7" s="140" t="s">
        <v>241</v>
      </c>
      <c r="ER7" s="140" t="s">
        <v>241</v>
      </c>
      <c r="ES7" s="140" t="s">
        <v>241</v>
      </c>
      <c r="ET7" s="140" t="s">
        <v>241</v>
      </c>
      <c r="EU7" s="140" t="s">
        <v>241</v>
      </c>
      <c r="EV7" s="140" t="s">
        <v>241</v>
      </c>
      <c r="EW7" s="140" t="s">
        <v>241</v>
      </c>
      <c r="EX7" s="140" t="s">
        <v>241</v>
      </c>
      <c r="EY7" s="140" t="s">
        <v>241</v>
      </c>
      <c r="EZ7" s="140" t="s">
        <v>241</v>
      </c>
      <c r="FA7" s="140" t="s">
        <v>241</v>
      </c>
      <c r="FB7" s="140" t="s">
        <v>241</v>
      </c>
      <c r="FC7" s="140" t="s">
        <v>241</v>
      </c>
      <c r="FD7" s="140" t="s">
        <v>241</v>
      </c>
      <c r="FE7" s="134"/>
      <c r="FF7" s="120"/>
      <c r="FG7" s="75"/>
      <c r="FH7" s="75"/>
      <c r="FI7" s="75"/>
      <c r="FJ7" s="75"/>
      <c r="FK7" s="75"/>
      <c r="FL7" s="75"/>
      <c r="FM7" s="75"/>
      <c r="FN7" s="75"/>
      <c r="FO7" s="83"/>
      <c r="FP7" s="75"/>
      <c r="FQ7" s="75"/>
      <c r="FR7" s="75"/>
      <c r="FS7" s="75"/>
      <c r="FT7" s="117"/>
      <c r="FU7" s="75"/>
      <c r="FV7" s="75"/>
      <c r="FW7" s="75"/>
      <c r="FX7" s="75"/>
      <c r="FY7" s="119"/>
      <c r="FZ7" s="75"/>
      <c r="GA7" s="75"/>
      <c r="GB7" s="75"/>
      <c r="GC7" s="75"/>
      <c r="GD7" s="117"/>
      <c r="GE7" s="75"/>
      <c r="GF7" s="75"/>
      <c r="GG7" s="75"/>
      <c r="GH7" s="75"/>
      <c r="GI7" s="119"/>
      <c r="GJ7" s="75"/>
      <c r="GK7" s="75"/>
      <c r="GL7" s="75"/>
      <c r="GM7" s="75"/>
      <c r="GN7" s="117"/>
      <c r="GO7" s="75"/>
      <c r="GP7" s="75"/>
      <c r="GQ7" s="75"/>
      <c r="GR7" s="75"/>
      <c r="GS7" s="119"/>
      <c r="GT7" s="75"/>
      <c r="GU7" s="75"/>
      <c r="GV7" s="75"/>
      <c r="GW7" s="75"/>
      <c r="GX7" s="117"/>
      <c r="GY7" s="75"/>
      <c r="GZ7" s="75"/>
      <c r="HA7" s="75"/>
      <c r="HB7" s="75"/>
      <c r="HC7" s="119"/>
      <c r="HD7" s="187"/>
      <c r="HE7" s="112"/>
      <c r="HF7" s="186"/>
      <c r="HG7" s="186"/>
      <c r="HH7" s="186"/>
      <c r="HI7" s="186"/>
      <c r="HJ7" s="186"/>
      <c r="HK7" s="186"/>
      <c r="HL7" s="186"/>
      <c r="HM7" s="187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83"/>
      <c r="IL7" s="87">
        <f t="shared" si="0"/>
        <v>0</v>
      </c>
      <c r="IM7" s="87">
        <f t="shared" si="1"/>
        <v>49</v>
      </c>
      <c r="IN7" s="87">
        <f t="shared" si="2"/>
        <v>49</v>
      </c>
    </row>
    <row r="8" spans="1:248" s="190" customFormat="1" ht="24" customHeight="1">
      <c r="A8" s="191">
        <f t="shared" si="3"/>
        <v>7</v>
      </c>
      <c r="B8" s="211" t="s">
        <v>275</v>
      </c>
      <c r="C8" s="191" t="s">
        <v>242</v>
      </c>
      <c r="D8" s="192">
        <f>COUNTIF(E8:IL8,火花營進度簡報!U$128)</f>
        <v>0</v>
      </c>
      <c r="E8" s="140">
        <v>44107</v>
      </c>
      <c r="F8" s="140">
        <v>44107</v>
      </c>
      <c r="G8" s="140">
        <v>44142</v>
      </c>
      <c r="H8" s="140">
        <v>44142</v>
      </c>
      <c r="I8" s="134">
        <v>44142</v>
      </c>
      <c r="J8" s="140">
        <v>44303</v>
      </c>
      <c r="K8" s="140">
        <v>44303</v>
      </c>
      <c r="L8" s="140">
        <v>44303</v>
      </c>
      <c r="M8" s="140">
        <v>44303</v>
      </c>
      <c r="N8" s="140">
        <v>44303</v>
      </c>
      <c r="O8" s="140">
        <v>44303</v>
      </c>
      <c r="P8" s="140">
        <v>44303</v>
      </c>
      <c r="Q8" s="140">
        <v>44303</v>
      </c>
      <c r="R8" s="83">
        <v>44303</v>
      </c>
      <c r="S8" s="140">
        <v>44303</v>
      </c>
      <c r="T8" s="140">
        <v>44156</v>
      </c>
      <c r="U8" s="140">
        <v>44163</v>
      </c>
      <c r="V8" s="140">
        <v>44170</v>
      </c>
      <c r="W8" s="117">
        <v>44303</v>
      </c>
      <c r="X8" s="140">
        <v>44177</v>
      </c>
      <c r="Y8" s="140">
        <v>44303</v>
      </c>
      <c r="Z8" s="140">
        <v>44198</v>
      </c>
      <c r="AA8" s="140">
        <v>44205</v>
      </c>
      <c r="AB8" s="119">
        <v>44303</v>
      </c>
      <c r="AC8" s="140">
        <v>44212</v>
      </c>
      <c r="AD8" s="140">
        <v>44219</v>
      </c>
      <c r="AE8" s="140">
        <v>44226</v>
      </c>
      <c r="AF8" s="140">
        <v>44233</v>
      </c>
      <c r="AG8" s="117">
        <v>44233</v>
      </c>
      <c r="AH8" s="140">
        <v>44310</v>
      </c>
      <c r="AI8" s="140">
        <v>44310</v>
      </c>
      <c r="AJ8" s="140">
        <v>44310</v>
      </c>
      <c r="AK8" s="140">
        <v>44324</v>
      </c>
      <c r="AL8" s="119">
        <v>44324</v>
      </c>
      <c r="AM8" s="140">
        <v>44247</v>
      </c>
      <c r="AN8" s="140">
        <v>44261</v>
      </c>
      <c r="AO8" s="140">
        <v>44268</v>
      </c>
      <c r="AP8" s="140">
        <v>44275</v>
      </c>
      <c r="AQ8" s="117">
        <v>44275</v>
      </c>
      <c r="AR8" s="140">
        <v>44282</v>
      </c>
      <c r="AS8" s="140">
        <v>44296</v>
      </c>
      <c r="AT8" s="140">
        <v>44303</v>
      </c>
      <c r="AU8" s="140">
        <v>44303</v>
      </c>
      <c r="AV8" s="119">
        <v>44303</v>
      </c>
      <c r="AW8" s="140">
        <v>44324</v>
      </c>
      <c r="AX8" s="140">
        <v>44331</v>
      </c>
      <c r="AY8" s="140">
        <v>44331</v>
      </c>
      <c r="AZ8" s="140">
        <v>44338</v>
      </c>
      <c r="BA8" s="117">
        <v>44338</v>
      </c>
      <c r="BB8" s="140">
        <v>44338</v>
      </c>
      <c r="BC8" s="140">
        <v>44338</v>
      </c>
      <c r="BD8" s="140"/>
      <c r="BE8" s="140">
        <v>44338</v>
      </c>
      <c r="BF8" s="119"/>
      <c r="BG8" s="75"/>
      <c r="BH8" s="112"/>
      <c r="BI8" s="140"/>
      <c r="BJ8" s="140"/>
      <c r="BK8" s="140"/>
      <c r="BL8" s="140"/>
      <c r="BM8" s="140"/>
      <c r="BN8" s="140"/>
      <c r="BO8" s="140" t="s">
        <v>241</v>
      </c>
      <c r="BP8" s="140" t="s">
        <v>241</v>
      </c>
      <c r="BQ8" s="140" t="s">
        <v>241</v>
      </c>
      <c r="BR8" s="140" t="s">
        <v>241</v>
      </c>
      <c r="BS8" s="140" t="s">
        <v>241</v>
      </c>
      <c r="BT8" s="140" t="s">
        <v>241</v>
      </c>
      <c r="BU8" s="140" t="s">
        <v>241</v>
      </c>
      <c r="BV8" s="140" t="s">
        <v>241</v>
      </c>
      <c r="BW8" s="140" t="s">
        <v>241</v>
      </c>
      <c r="BX8" s="140" t="s">
        <v>241</v>
      </c>
      <c r="BY8" s="140" t="s">
        <v>241</v>
      </c>
      <c r="BZ8" s="140" t="s">
        <v>241</v>
      </c>
      <c r="CA8" s="140" t="s">
        <v>241</v>
      </c>
      <c r="CB8" s="140" t="s">
        <v>241</v>
      </c>
      <c r="CC8" s="140" t="s">
        <v>241</v>
      </c>
      <c r="CD8" s="134"/>
      <c r="CE8" s="82"/>
      <c r="CF8" s="189"/>
      <c r="CG8" s="140" t="s">
        <v>241</v>
      </c>
      <c r="CH8" s="140" t="s">
        <v>241</v>
      </c>
      <c r="CI8" s="140" t="s">
        <v>241</v>
      </c>
      <c r="CJ8" s="140" t="s">
        <v>241</v>
      </c>
      <c r="CK8" s="140" t="s">
        <v>241</v>
      </c>
      <c r="CL8" s="140" t="s">
        <v>241</v>
      </c>
      <c r="CM8" s="140" t="s">
        <v>241</v>
      </c>
      <c r="CN8" s="140" t="s">
        <v>241</v>
      </c>
      <c r="CO8" s="83"/>
      <c r="CP8" s="140" t="s">
        <v>241</v>
      </c>
      <c r="CQ8" s="140" t="s">
        <v>241</v>
      </c>
      <c r="CR8" s="140" t="s">
        <v>241</v>
      </c>
      <c r="CS8" s="140" t="s">
        <v>241</v>
      </c>
      <c r="CT8" s="117"/>
      <c r="CU8" s="140" t="s">
        <v>241</v>
      </c>
      <c r="CV8" s="140" t="s">
        <v>241</v>
      </c>
      <c r="CW8" s="140" t="s">
        <v>241</v>
      </c>
      <c r="CX8" s="140" t="s">
        <v>241</v>
      </c>
      <c r="CY8" s="119"/>
      <c r="CZ8" s="140" t="s">
        <v>241</v>
      </c>
      <c r="DA8" s="140" t="s">
        <v>241</v>
      </c>
      <c r="DB8" s="140" t="s">
        <v>241</v>
      </c>
      <c r="DC8" s="140" t="s">
        <v>241</v>
      </c>
      <c r="DD8" s="117"/>
      <c r="DE8" s="140" t="s">
        <v>241</v>
      </c>
      <c r="DF8" s="140" t="s">
        <v>241</v>
      </c>
      <c r="DG8" s="140" t="s">
        <v>241</v>
      </c>
      <c r="DH8" s="140" t="s">
        <v>241</v>
      </c>
      <c r="DI8" s="119"/>
      <c r="DJ8" s="140" t="s">
        <v>241</v>
      </c>
      <c r="DK8" s="140" t="s">
        <v>241</v>
      </c>
      <c r="DL8" s="140" t="s">
        <v>241</v>
      </c>
      <c r="DM8" s="140" t="s">
        <v>241</v>
      </c>
      <c r="DN8" s="117"/>
      <c r="DO8" s="140" t="s">
        <v>241</v>
      </c>
      <c r="DP8" s="140" t="s">
        <v>241</v>
      </c>
      <c r="DQ8" s="140" t="s">
        <v>241</v>
      </c>
      <c r="DR8" s="140" t="s">
        <v>241</v>
      </c>
      <c r="DS8" s="119"/>
      <c r="DT8" s="140" t="s">
        <v>241</v>
      </c>
      <c r="DU8" s="140" t="s">
        <v>241</v>
      </c>
      <c r="DV8" s="140" t="s">
        <v>241</v>
      </c>
      <c r="DW8" s="140" t="s">
        <v>241</v>
      </c>
      <c r="DX8" s="117"/>
      <c r="DY8" s="140" t="s">
        <v>241</v>
      </c>
      <c r="DZ8" s="140" t="s">
        <v>241</v>
      </c>
      <c r="EA8" s="140" t="s">
        <v>241</v>
      </c>
      <c r="EB8" s="140" t="s">
        <v>241</v>
      </c>
      <c r="EC8" s="119"/>
      <c r="ED8" s="75"/>
      <c r="EE8" s="112"/>
      <c r="EF8" s="140" t="s">
        <v>241</v>
      </c>
      <c r="EG8" s="140" t="s">
        <v>241</v>
      </c>
      <c r="EH8" s="140" t="s">
        <v>241</v>
      </c>
      <c r="EI8" s="140" t="s">
        <v>241</v>
      </c>
      <c r="EJ8" s="140" t="s">
        <v>241</v>
      </c>
      <c r="EK8" s="140" t="s">
        <v>241</v>
      </c>
      <c r="EL8" s="140" t="s">
        <v>241</v>
      </c>
      <c r="EM8" s="140" t="s">
        <v>241</v>
      </c>
      <c r="EN8" s="140" t="s">
        <v>241</v>
      </c>
      <c r="EO8" s="140" t="s">
        <v>241</v>
      </c>
      <c r="EP8" s="140" t="s">
        <v>241</v>
      </c>
      <c r="EQ8" s="140" t="s">
        <v>241</v>
      </c>
      <c r="ER8" s="140" t="s">
        <v>241</v>
      </c>
      <c r="ES8" s="140" t="s">
        <v>241</v>
      </c>
      <c r="ET8" s="140" t="s">
        <v>241</v>
      </c>
      <c r="EU8" s="140" t="s">
        <v>241</v>
      </c>
      <c r="EV8" s="140" t="s">
        <v>241</v>
      </c>
      <c r="EW8" s="140" t="s">
        <v>241</v>
      </c>
      <c r="EX8" s="140" t="s">
        <v>241</v>
      </c>
      <c r="EY8" s="140" t="s">
        <v>241</v>
      </c>
      <c r="EZ8" s="140" t="s">
        <v>241</v>
      </c>
      <c r="FA8" s="140" t="s">
        <v>241</v>
      </c>
      <c r="FB8" s="140" t="s">
        <v>241</v>
      </c>
      <c r="FC8" s="140" t="s">
        <v>241</v>
      </c>
      <c r="FD8" s="140" t="s">
        <v>241</v>
      </c>
      <c r="FE8" s="134"/>
      <c r="FF8" s="120"/>
      <c r="FG8" s="75"/>
      <c r="FH8" s="75"/>
      <c r="FI8" s="75"/>
      <c r="FJ8" s="75"/>
      <c r="FK8" s="75"/>
      <c r="FL8" s="75"/>
      <c r="FM8" s="75"/>
      <c r="FN8" s="75"/>
      <c r="FO8" s="83"/>
      <c r="FP8" s="75"/>
      <c r="FQ8" s="75"/>
      <c r="FR8" s="75"/>
      <c r="FS8" s="75"/>
      <c r="FT8" s="117"/>
      <c r="FU8" s="75"/>
      <c r="FV8" s="75"/>
      <c r="FW8" s="75"/>
      <c r="FX8" s="75"/>
      <c r="FY8" s="119"/>
      <c r="FZ8" s="75"/>
      <c r="GA8" s="75"/>
      <c r="GB8" s="75"/>
      <c r="GC8" s="75"/>
      <c r="GD8" s="117"/>
      <c r="GE8" s="75"/>
      <c r="GF8" s="75"/>
      <c r="GG8" s="75"/>
      <c r="GH8" s="75"/>
      <c r="GI8" s="119"/>
      <c r="GJ8" s="75"/>
      <c r="GK8" s="75"/>
      <c r="GL8" s="75"/>
      <c r="GM8" s="75"/>
      <c r="GN8" s="117"/>
      <c r="GO8" s="75"/>
      <c r="GP8" s="75"/>
      <c r="GQ8" s="75"/>
      <c r="GR8" s="75"/>
      <c r="GS8" s="119"/>
      <c r="GT8" s="75"/>
      <c r="GU8" s="75"/>
      <c r="GV8" s="75"/>
      <c r="GW8" s="75"/>
      <c r="GX8" s="117"/>
      <c r="GY8" s="75"/>
      <c r="GZ8" s="75"/>
      <c r="HA8" s="75"/>
      <c r="HB8" s="75"/>
      <c r="HC8" s="119"/>
      <c r="HD8" s="187"/>
      <c r="HE8" s="112"/>
      <c r="HF8" s="186"/>
      <c r="HG8" s="186"/>
      <c r="HH8" s="186"/>
      <c r="HI8" s="186"/>
      <c r="HJ8" s="186"/>
      <c r="HK8" s="186"/>
      <c r="HL8" s="186"/>
      <c r="HM8" s="187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83"/>
      <c r="IL8" s="87">
        <f t="shared" si="0"/>
        <v>2</v>
      </c>
      <c r="IM8" s="87">
        <f t="shared" si="1"/>
        <v>49</v>
      </c>
      <c r="IN8" s="87">
        <f t="shared" si="2"/>
        <v>49</v>
      </c>
    </row>
    <row r="9" spans="1:248" s="190" customFormat="1" ht="24" customHeight="1">
      <c r="A9" s="191">
        <v>8</v>
      </c>
      <c r="B9" s="211" t="s">
        <v>275</v>
      </c>
      <c r="C9" s="191" t="s">
        <v>243</v>
      </c>
      <c r="D9" s="192">
        <f>COUNTIF(E9:IL9,火花營進度簡報!U$128)</f>
        <v>0</v>
      </c>
      <c r="E9" s="140"/>
      <c r="F9" s="140"/>
      <c r="G9" s="140"/>
      <c r="H9" s="140"/>
      <c r="I9" s="134"/>
      <c r="J9" s="140"/>
      <c r="K9" s="140"/>
      <c r="L9" s="140"/>
      <c r="M9" s="140"/>
      <c r="N9" s="140"/>
      <c r="O9" s="140"/>
      <c r="P9" s="140"/>
      <c r="Q9" s="140"/>
      <c r="R9" s="83"/>
      <c r="S9" s="140"/>
      <c r="T9" s="140">
        <v>44156</v>
      </c>
      <c r="U9" s="140"/>
      <c r="V9" s="140">
        <v>44170</v>
      </c>
      <c r="W9" s="117"/>
      <c r="X9" s="140">
        <v>44177</v>
      </c>
      <c r="Y9" s="140"/>
      <c r="Z9" s="140">
        <v>44205</v>
      </c>
      <c r="AA9" s="140"/>
      <c r="AB9" s="119"/>
      <c r="AC9" s="140">
        <v>44219</v>
      </c>
      <c r="AD9" s="140"/>
      <c r="AE9" s="140"/>
      <c r="AF9" s="140"/>
      <c r="AG9" s="117"/>
      <c r="AH9" s="140"/>
      <c r="AI9" s="140"/>
      <c r="AJ9" s="140"/>
      <c r="AK9" s="140"/>
      <c r="AL9" s="119"/>
      <c r="AM9" s="140"/>
      <c r="AN9" s="140"/>
      <c r="AO9" s="140"/>
      <c r="AP9" s="140"/>
      <c r="AQ9" s="117"/>
      <c r="AR9" s="140"/>
      <c r="AS9" s="140"/>
      <c r="AT9" s="140"/>
      <c r="AU9" s="140"/>
      <c r="AV9" s="119"/>
      <c r="AW9" s="140"/>
      <c r="AX9" s="140"/>
      <c r="AY9" s="140"/>
      <c r="AZ9" s="140"/>
      <c r="BA9" s="117"/>
      <c r="BB9" s="140"/>
      <c r="BC9" s="140"/>
      <c r="BD9" s="140"/>
      <c r="BE9" s="140"/>
      <c r="BF9" s="119"/>
      <c r="BG9" s="75"/>
      <c r="BH9" s="112"/>
      <c r="BI9" s="140"/>
      <c r="BJ9" s="140"/>
      <c r="BK9" s="140"/>
      <c r="BL9" s="140"/>
      <c r="BM9" s="140"/>
      <c r="BN9" s="140"/>
      <c r="BO9" s="140" t="s">
        <v>241</v>
      </c>
      <c r="BP9" s="140" t="s">
        <v>241</v>
      </c>
      <c r="BQ9" s="140" t="s">
        <v>241</v>
      </c>
      <c r="BR9" s="140" t="s">
        <v>241</v>
      </c>
      <c r="BS9" s="140" t="s">
        <v>241</v>
      </c>
      <c r="BT9" s="140" t="s">
        <v>241</v>
      </c>
      <c r="BU9" s="140" t="s">
        <v>241</v>
      </c>
      <c r="BV9" s="140" t="s">
        <v>241</v>
      </c>
      <c r="BW9" s="140" t="s">
        <v>241</v>
      </c>
      <c r="BX9" s="140" t="s">
        <v>241</v>
      </c>
      <c r="BY9" s="140" t="s">
        <v>241</v>
      </c>
      <c r="BZ9" s="140" t="s">
        <v>241</v>
      </c>
      <c r="CA9" s="140" t="s">
        <v>241</v>
      </c>
      <c r="CB9" s="140" t="s">
        <v>241</v>
      </c>
      <c r="CC9" s="140" t="s">
        <v>241</v>
      </c>
      <c r="CD9" s="134"/>
      <c r="CE9" s="82"/>
      <c r="CF9" s="189"/>
      <c r="CG9" s="140" t="s">
        <v>241</v>
      </c>
      <c r="CH9" s="140" t="s">
        <v>241</v>
      </c>
      <c r="CI9" s="140" t="s">
        <v>241</v>
      </c>
      <c r="CJ9" s="140" t="s">
        <v>241</v>
      </c>
      <c r="CK9" s="140" t="s">
        <v>241</v>
      </c>
      <c r="CL9" s="140" t="s">
        <v>241</v>
      </c>
      <c r="CM9" s="140" t="s">
        <v>241</v>
      </c>
      <c r="CN9" s="140" t="s">
        <v>241</v>
      </c>
      <c r="CO9" s="83"/>
      <c r="CP9" s="140" t="s">
        <v>241</v>
      </c>
      <c r="CQ9" s="140" t="s">
        <v>241</v>
      </c>
      <c r="CR9" s="140" t="s">
        <v>241</v>
      </c>
      <c r="CS9" s="140" t="s">
        <v>241</v>
      </c>
      <c r="CT9" s="117"/>
      <c r="CU9" s="140" t="s">
        <v>241</v>
      </c>
      <c r="CV9" s="140" t="s">
        <v>241</v>
      </c>
      <c r="CW9" s="140" t="s">
        <v>241</v>
      </c>
      <c r="CX9" s="140" t="s">
        <v>241</v>
      </c>
      <c r="CY9" s="119"/>
      <c r="CZ9" s="140" t="s">
        <v>241</v>
      </c>
      <c r="DA9" s="140" t="s">
        <v>241</v>
      </c>
      <c r="DB9" s="140" t="s">
        <v>241</v>
      </c>
      <c r="DC9" s="140" t="s">
        <v>241</v>
      </c>
      <c r="DD9" s="117"/>
      <c r="DE9" s="140" t="s">
        <v>241</v>
      </c>
      <c r="DF9" s="140" t="s">
        <v>241</v>
      </c>
      <c r="DG9" s="140" t="s">
        <v>241</v>
      </c>
      <c r="DH9" s="140" t="s">
        <v>241</v>
      </c>
      <c r="DI9" s="119"/>
      <c r="DJ9" s="140" t="s">
        <v>241</v>
      </c>
      <c r="DK9" s="140" t="s">
        <v>241</v>
      </c>
      <c r="DL9" s="140" t="s">
        <v>241</v>
      </c>
      <c r="DM9" s="140" t="s">
        <v>241</v>
      </c>
      <c r="DN9" s="117"/>
      <c r="DO9" s="140" t="s">
        <v>241</v>
      </c>
      <c r="DP9" s="140" t="s">
        <v>241</v>
      </c>
      <c r="DQ9" s="140" t="s">
        <v>241</v>
      </c>
      <c r="DR9" s="140" t="s">
        <v>241</v>
      </c>
      <c r="DS9" s="119"/>
      <c r="DT9" s="140" t="s">
        <v>241</v>
      </c>
      <c r="DU9" s="140" t="s">
        <v>241</v>
      </c>
      <c r="DV9" s="140" t="s">
        <v>241</v>
      </c>
      <c r="DW9" s="140" t="s">
        <v>241</v>
      </c>
      <c r="DX9" s="117"/>
      <c r="DY9" s="140" t="s">
        <v>241</v>
      </c>
      <c r="DZ9" s="140" t="s">
        <v>241</v>
      </c>
      <c r="EA9" s="140" t="s">
        <v>241</v>
      </c>
      <c r="EB9" s="140" t="s">
        <v>241</v>
      </c>
      <c r="EC9" s="119"/>
      <c r="ED9" s="75"/>
      <c r="EE9" s="112"/>
      <c r="EF9" s="140" t="s">
        <v>241</v>
      </c>
      <c r="EG9" s="140" t="s">
        <v>241</v>
      </c>
      <c r="EH9" s="140" t="s">
        <v>241</v>
      </c>
      <c r="EI9" s="140" t="s">
        <v>241</v>
      </c>
      <c r="EJ9" s="140" t="s">
        <v>241</v>
      </c>
      <c r="EK9" s="140" t="s">
        <v>241</v>
      </c>
      <c r="EL9" s="140" t="s">
        <v>241</v>
      </c>
      <c r="EM9" s="140" t="s">
        <v>241</v>
      </c>
      <c r="EN9" s="140" t="s">
        <v>241</v>
      </c>
      <c r="EO9" s="140" t="s">
        <v>241</v>
      </c>
      <c r="EP9" s="140" t="s">
        <v>241</v>
      </c>
      <c r="EQ9" s="140" t="s">
        <v>241</v>
      </c>
      <c r="ER9" s="140" t="s">
        <v>241</v>
      </c>
      <c r="ES9" s="140" t="s">
        <v>241</v>
      </c>
      <c r="ET9" s="140" t="s">
        <v>241</v>
      </c>
      <c r="EU9" s="140" t="s">
        <v>241</v>
      </c>
      <c r="EV9" s="140" t="s">
        <v>241</v>
      </c>
      <c r="EW9" s="140" t="s">
        <v>241</v>
      </c>
      <c r="EX9" s="140" t="s">
        <v>241</v>
      </c>
      <c r="EY9" s="140" t="s">
        <v>241</v>
      </c>
      <c r="EZ9" s="140" t="s">
        <v>241</v>
      </c>
      <c r="FA9" s="140" t="s">
        <v>241</v>
      </c>
      <c r="FB9" s="140" t="s">
        <v>241</v>
      </c>
      <c r="FC9" s="140" t="s">
        <v>241</v>
      </c>
      <c r="FD9" s="140" t="s">
        <v>241</v>
      </c>
      <c r="FE9" s="134"/>
      <c r="FF9" s="120"/>
      <c r="FG9" s="75"/>
      <c r="FH9" s="75"/>
      <c r="FI9" s="75"/>
      <c r="FJ9" s="75"/>
      <c r="FK9" s="75"/>
      <c r="FL9" s="75"/>
      <c r="FM9" s="75"/>
      <c r="FN9" s="75"/>
      <c r="FO9" s="83"/>
      <c r="FP9" s="75"/>
      <c r="FQ9" s="75"/>
      <c r="FR9" s="75"/>
      <c r="FS9" s="75"/>
      <c r="FT9" s="117"/>
      <c r="FU9" s="75"/>
      <c r="FV9" s="75"/>
      <c r="FW9" s="75"/>
      <c r="FX9" s="75"/>
      <c r="FY9" s="119"/>
      <c r="FZ9" s="75"/>
      <c r="GA9" s="75"/>
      <c r="GB9" s="75"/>
      <c r="GC9" s="75"/>
      <c r="GD9" s="117"/>
      <c r="GE9" s="75"/>
      <c r="GF9" s="75"/>
      <c r="GG9" s="75"/>
      <c r="GH9" s="75"/>
      <c r="GI9" s="119"/>
      <c r="GJ9" s="75"/>
      <c r="GK9" s="75"/>
      <c r="GL9" s="75"/>
      <c r="GM9" s="75"/>
      <c r="GN9" s="117"/>
      <c r="GO9" s="75"/>
      <c r="GP9" s="75"/>
      <c r="GQ9" s="75"/>
      <c r="GR9" s="75"/>
      <c r="GS9" s="119"/>
      <c r="GT9" s="75"/>
      <c r="GU9" s="75"/>
      <c r="GV9" s="75"/>
      <c r="GW9" s="75"/>
      <c r="GX9" s="117"/>
      <c r="GY9" s="75"/>
      <c r="GZ9" s="75"/>
      <c r="HA9" s="75"/>
      <c r="HB9" s="75"/>
      <c r="HC9" s="119"/>
      <c r="HD9" s="187"/>
      <c r="HE9" s="112"/>
      <c r="HF9" s="186"/>
      <c r="HG9" s="186"/>
      <c r="HH9" s="186"/>
      <c r="HI9" s="186"/>
      <c r="HJ9" s="186"/>
      <c r="HK9" s="186"/>
      <c r="HL9" s="186"/>
      <c r="HM9" s="187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83"/>
      <c r="IL9" s="87">
        <f>COUNTBLANK(J9:BF9)</f>
        <v>44</v>
      </c>
      <c r="IM9" s="87">
        <f>COUNTBLANK(CG9:EC9)</f>
        <v>49</v>
      </c>
      <c r="IN9" s="87">
        <f>COUNTBLANK(FG9:HC9)</f>
        <v>49</v>
      </c>
    </row>
    <row r="10" spans="1:248" s="190" customFormat="1" ht="24" customHeight="1">
      <c r="A10" s="191">
        <f>1+A9</f>
        <v>9</v>
      </c>
      <c r="B10" s="211" t="s">
        <v>275</v>
      </c>
      <c r="C10" s="191" t="s">
        <v>243</v>
      </c>
      <c r="D10" s="192">
        <f>COUNTIF(E10:IL10,火花營進度簡報!U$128)</f>
        <v>2</v>
      </c>
      <c r="E10" s="140">
        <v>44114</v>
      </c>
      <c r="F10" s="140">
        <v>44114</v>
      </c>
      <c r="G10" s="140">
        <v>44121</v>
      </c>
      <c r="H10" s="140">
        <v>44121</v>
      </c>
      <c r="I10" s="134">
        <v>44121</v>
      </c>
      <c r="J10" s="140">
        <v>44135</v>
      </c>
      <c r="K10" s="140">
        <v>44135</v>
      </c>
      <c r="L10" s="140">
        <v>44135</v>
      </c>
      <c r="M10" s="140">
        <v>44142</v>
      </c>
      <c r="N10" s="140">
        <v>44324</v>
      </c>
      <c r="O10" s="140">
        <v>44324</v>
      </c>
      <c r="P10" s="140">
        <v>44324</v>
      </c>
      <c r="Q10" s="140">
        <v>44324</v>
      </c>
      <c r="R10" s="83">
        <v>44324</v>
      </c>
      <c r="S10" s="140">
        <v>44324</v>
      </c>
      <c r="T10" s="140">
        <v>44156</v>
      </c>
      <c r="U10" s="140">
        <v>44163</v>
      </c>
      <c r="V10" s="140">
        <v>44170</v>
      </c>
      <c r="W10" s="117">
        <v>44324</v>
      </c>
      <c r="X10" s="140">
        <v>44177</v>
      </c>
      <c r="Y10" s="140">
        <v>44198</v>
      </c>
      <c r="Z10" s="140">
        <v>44205</v>
      </c>
      <c r="AA10" s="140">
        <v>44212</v>
      </c>
      <c r="AB10" s="119">
        <v>44212</v>
      </c>
      <c r="AC10" s="140">
        <v>44219</v>
      </c>
      <c r="AD10" s="140">
        <v>44219</v>
      </c>
      <c r="AE10" s="140">
        <v>44324</v>
      </c>
      <c r="AF10" s="140">
        <v>44247</v>
      </c>
      <c r="AG10" s="117">
        <v>44324</v>
      </c>
      <c r="AH10" s="140">
        <v>44310</v>
      </c>
      <c r="AI10" s="140">
        <v>44310</v>
      </c>
      <c r="AJ10" s="140">
        <v>44331</v>
      </c>
      <c r="AK10" s="140">
        <v>44331</v>
      </c>
      <c r="AL10" s="119">
        <v>44331</v>
      </c>
      <c r="AM10" s="140">
        <v>44261</v>
      </c>
      <c r="AN10" s="140">
        <v>44261</v>
      </c>
      <c r="AO10" s="140">
        <v>44268</v>
      </c>
      <c r="AP10" s="140">
        <v>44282</v>
      </c>
      <c r="AQ10" s="117">
        <v>44282</v>
      </c>
      <c r="AR10" s="140">
        <v>44331</v>
      </c>
      <c r="AS10" s="140">
        <v>44331</v>
      </c>
      <c r="AT10" s="140">
        <v>44338</v>
      </c>
      <c r="AU10" s="140">
        <v>44338</v>
      </c>
      <c r="AV10" s="119">
        <v>44338</v>
      </c>
      <c r="AW10" s="140">
        <v>44352</v>
      </c>
      <c r="AX10" s="140">
        <v>44352</v>
      </c>
      <c r="AY10" s="140"/>
      <c r="AZ10" s="140"/>
      <c r="BA10" s="117"/>
      <c r="BB10" s="140"/>
      <c r="BC10" s="140"/>
      <c r="BD10" s="140"/>
      <c r="BE10" s="140"/>
      <c r="BF10" s="119"/>
      <c r="BG10" s="75"/>
      <c r="BH10" s="112"/>
      <c r="BI10" s="140"/>
      <c r="BJ10" s="140"/>
      <c r="BK10" s="140"/>
      <c r="BL10" s="140"/>
      <c r="BM10" s="140"/>
      <c r="BN10" s="140"/>
      <c r="BO10" s="140" t="s">
        <v>241</v>
      </c>
      <c r="BP10" s="140" t="s">
        <v>241</v>
      </c>
      <c r="BQ10" s="140" t="s">
        <v>241</v>
      </c>
      <c r="BR10" s="140" t="s">
        <v>241</v>
      </c>
      <c r="BS10" s="140" t="s">
        <v>241</v>
      </c>
      <c r="BT10" s="140" t="s">
        <v>241</v>
      </c>
      <c r="BU10" s="140" t="s">
        <v>241</v>
      </c>
      <c r="BV10" s="140" t="s">
        <v>241</v>
      </c>
      <c r="BW10" s="140" t="s">
        <v>241</v>
      </c>
      <c r="BX10" s="140" t="s">
        <v>241</v>
      </c>
      <c r="BY10" s="140" t="s">
        <v>241</v>
      </c>
      <c r="BZ10" s="140" t="s">
        <v>241</v>
      </c>
      <c r="CA10" s="140" t="s">
        <v>241</v>
      </c>
      <c r="CB10" s="140" t="s">
        <v>241</v>
      </c>
      <c r="CC10" s="140" t="s">
        <v>241</v>
      </c>
      <c r="CD10" s="134"/>
      <c r="CE10" s="82"/>
      <c r="CF10" s="189"/>
      <c r="CG10" s="140" t="s">
        <v>241</v>
      </c>
      <c r="CH10" s="140" t="s">
        <v>241</v>
      </c>
      <c r="CI10" s="140" t="s">
        <v>241</v>
      </c>
      <c r="CJ10" s="140" t="s">
        <v>241</v>
      </c>
      <c r="CK10" s="140" t="s">
        <v>241</v>
      </c>
      <c r="CL10" s="140" t="s">
        <v>241</v>
      </c>
      <c r="CM10" s="140" t="s">
        <v>241</v>
      </c>
      <c r="CN10" s="140" t="s">
        <v>241</v>
      </c>
      <c r="CO10" s="83"/>
      <c r="CP10" s="140" t="s">
        <v>241</v>
      </c>
      <c r="CQ10" s="140" t="s">
        <v>241</v>
      </c>
      <c r="CR10" s="140" t="s">
        <v>241</v>
      </c>
      <c r="CS10" s="140" t="s">
        <v>241</v>
      </c>
      <c r="CT10" s="117"/>
      <c r="CU10" s="140" t="s">
        <v>241</v>
      </c>
      <c r="CV10" s="140" t="s">
        <v>241</v>
      </c>
      <c r="CW10" s="140" t="s">
        <v>241</v>
      </c>
      <c r="CX10" s="140" t="s">
        <v>241</v>
      </c>
      <c r="CY10" s="119"/>
      <c r="CZ10" s="140" t="s">
        <v>241</v>
      </c>
      <c r="DA10" s="140" t="s">
        <v>241</v>
      </c>
      <c r="DB10" s="140" t="s">
        <v>241</v>
      </c>
      <c r="DC10" s="140" t="s">
        <v>241</v>
      </c>
      <c r="DD10" s="117"/>
      <c r="DE10" s="140" t="s">
        <v>241</v>
      </c>
      <c r="DF10" s="140" t="s">
        <v>241</v>
      </c>
      <c r="DG10" s="140" t="s">
        <v>241</v>
      </c>
      <c r="DH10" s="140" t="s">
        <v>241</v>
      </c>
      <c r="DI10" s="119"/>
      <c r="DJ10" s="140" t="s">
        <v>241</v>
      </c>
      <c r="DK10" s="140" t="s">
        <v>241</v>
      </c>
      <c r="DL10" s="140" t="s">
        <v>241</v>
      </c>
      <c r="DM10" s="140" t="s">
        <v>241</v>
      </c>
      <c r="DN10" s="117"/>
      <c r="DO10" s="140" t="s">
        <v>241</v>
      </c>
      <c r="DP10" s="140" t="s">
        <v>241</v>
      </c>
      <c r="DQ10" s="140" t="s">
        <v>241</v>
      </c>
      <c r="DR10" s="140" t="s">
        <v>241</v>
      </c>
      <c r="DS10" s="119"/>
      <c r="DT10" s="140" t="s">
        <v>241</v>
      </c>
      <c r="DU10" s="140" t="s">
        <v>241</v>
      </c>
      <c r="DV10" s="140" t="s">
        <v>241</v>
      </c>
      <c r="DW10" s="140" t="s">
        <v>241</v>
      </c>
      <c r="DX10" s="117"/>
      <c r="DY10" s="140" t="s">
        <v>241</v>
      </c>
      <c r="DZ10" s="140" t="s">
        <v>241</v>
      </c>
      <c r="EA10" s="140" t="s">
        <v>241</v>
      </c>
      <c r="EB10" s="140" t="s">
        <v>241</v>
      </c>
      <c r="EC10" s="119"/>
      <c r="ED10" s="75"/>
      <c r="EE10" s="112"/>
      <c r="EF10" s="140" t="s">
        <v>241</v>
      </c>
      <c r="EG10" s="140" t="s">
        <v>241</v>
      </c>
      <c r="EH10" s="140" t="s">
        <v>241</v>
      </c>
      <c r="EI10" s="140" t="s">
        <v>241</v>
      </c>
      <c r="EJ10" s="140" t="s">
        <v>241</v>
      </c>
      <c r="EK10" s="140" t="s">
        <v>241</v>
      </c>
      <c r="EL10" s="140" t="s">
        <v>241</v>
      </c>
      <c r="EM10" s="140" t="s">
        <v>241</v>
      </c>
      <c r="EN10" s="140" t="s">
        <v>241</v>
      </c>
      <c r="EO10" s="140" t="s">
        <v>241</v>
      </c>
      <c r="EP10" s="140" t="s">
        <v>241</v>
      </c>
      <c r="EQ10" s="140" t="s">
        <v>241</v>
      </c>
      <c r="ER10" s="140" t="s">
        <v>241</v>
      </c>
      <c r="ES10" s="140" t="s">
        <v>241</v>
      </c>
      <c r="ET10" s="140" t="s">
        <v>241</v>
      </c>
      <c r="EU10" s="140" t="s">
        <v>241</v>
      </c>
      <c r="EV10" s="140" t="s">
        <v>241</v>
      </c>
      <c r="EW10" s="140" t="s">
        <v>241</v>
      </c>
      <c r="EX10" s="140" t="s">
        <v>241</v>
      </c>
      <c r="EY10" s="140" t="s">
        <v>241</v>
      </c>
      <c r="EZ10" s="140" t="s">
        <v>241</v>
      </c>
      <c r="FA10" s="140" t="s">
        <v>241</v>
      </c>
      <c r="FB10" s="140" t="s">
        <v>241</v>
      </c>
      <c r="FC10" s="140" t="s">
        <v>241</v>
      </c>
      <c r="FD10" s="140" t="s">
        <v>241</v>
      </c>
      <c r="FE10" s="134"/>
      <c r="FF10" s="120"/>
      <c r="FG10" s="75"/>
      <c r="FH10" s="75"/>
      <c r="FI10" s="75"/>
      <c r="FJ10" s="75"/>
      <c r="FK10" s="75"/>
      <c r="FL10" s="75"/>
      <c r="FM10" s="75"/>
      <c r="FN10" s="75"/>
      <c r="FO10" s="83"/>
      <c r="FP10" s="75"/>
      <c r="FQ10" s="75"/>
      <c r="FR10" s="75"/>
      <c r="FS10" s="75"/>
      <c r="FT10" s="117"/>
      <c r="FU10" s="75"/>
      <c r="FV10" s="75"/>
      <c r="FW10" s="75"/>
      <c r="FX10" s="75"/>
      <c r="FY10" s="119"/>
      <c r="FZ10" s="75"/>
      <c r="GA10" s="75"/>
      <c r="GB10" s="75"/>
      <c r="GC10" s="75"/>
      <c r="GD10" s="117"/>
      <c r="GE10" s="75"/>
      <c r="GF10" s="75"/>
      <c r="GG10" s="75"/>
      <c r="GH10" s="75"/>
      <c r="GI10" s="119"/>
      <c r="GJ10" s="75"/>
      <c r="GK10" s="75"/>
      <c r="GL10" s="75"/>
      <c r="GM10" s="75"/>
      <c r="GN10" s="117"/>
      <c r="GO10" s="75"/>
      <c r="GP10" s="75"/>
      <c r="GQ10" s="75"/>
      <c r="GR10" s="75"/>
      <c r="GS10" s="119"/>
      <c r="GT10" s="75"/>
      <c r="GU10" s="75"/>
      <c r="GV10" s="75"/>
      <c r="GW10" s="75"/>
      <c r="GX10" s="117"/>
      <c r="GY10" s="75"/>
      <c r="GZ10" s="75"/>
      <c r="HA10" s="75"/>
      <c r="HB10" s="75"/>
      <c r="HC10" s="119"/>
      <c r="HD10" s="187"/>
      <c r="HE10" s="112"/>
      <c r="HF10" s="186"/>
      <c r="HG10" s="186"/>
      <c r="HH10" s="186"/>
      <c r="HI10" s="186"/>
      <c r="HJ10" s="186"/>
      <c r="HK10" s="186"/>
      <c r="HL10" s="186"/>
      <c r="HM10" s="187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83"/>
      <c r="IL10" s="87">
        <f t="shared" si="0"/>
        <v>8</v>
      </c>
      <c r="IM10" s="87">
        <f t="shared" si="1"/>
        <v>49</v>
      </c>
      <c r="IN10" s="87">
        <f t="shared" si="2"/>
        <v>49</v>
      </c>
    </row>
    <row r="11" spans="1:248" s="190" customFormat="1" ht="24" customHeight="1">
      <c r="A11" s="191">
        <f t="shared" si="3"/>
        <v>10</v>
      </c>
      <c r="B11" s="211" t="s">
        <v>275</v>
      </c>
      <c r="C11" s="191" t="s">
        <v>243</v>
      </c>
      <c r="D11" s="192">
        <f>COUNTIF(E11:IL11,火花營進度簡報!U$128)</f>
        <v>3</v>
      </c>
      <c r="E11" s="140">
        <v>44107</v>
      </c>
      <c r="F11" s="140">
        <v>44107</v>
      </c>
      <c r="G11" s="140">
        <v>44114</v>
      </c>
      <c r="H11" s="140">
        <v>44114</v>
      </c>
      <c r="I11" s="134">
        <v>44114</v>
      </c>
      <c r="J11" s="140">
        <v>44121</v>
      </c>
      <c r="K11" s="140">
        <v>44121</v>
      </c>
      <c r="L11" s="140">
        <v>44135</v>
      </c>
      <c r="M11" s="140">
        <v>44303</v>
      </c>
      <c r="N11" s="140">
        <v>44303</v>
      </c>
      <c r="O11" s="140">
        <v>44324</v>
      </c>
      <c r="P11" s="140">
        <v>44324</v>
      </c>
      <c r="Q11" s="140">
        <v>44324</v>
      </c>
      <c r="R11" s="83">
        <v>44324</v>
      </c>
      <c r="S11" s="140">
        <v>44324</v>
      </c>
      <c r="T11" s="140">
        <v>44156</v>
      </c>
      <c r="U11" s="140">
        <v>44163</v>
      </c>
      <c r="V11" s="140">
        <v>44170</v>
      </c>
      <c r="W11" s="117">
        <v>44324</v>
      </c>
      <c r="X11" s="140">
        <v>44177</v>
      </c>
      <c r="Y11" s="140">
        <v>44198</v>
      </c>
      <c r="Z11" s="140">
        <v>44205</v>
      </c>
      <c r="AA11" s="140">
        <v>44212</v>
      </c>
      <c r="AB11" s="119">
        <v>44212</v>
      </c>
      <c r="AC11" s="140">
        <v>44219</v>
      </c>
      <c r="AD11" s="140">
        <v>44219</v>
      </c>
      <c r="AE11" s="140">
        <v>44226</v>
      </c>
      <c r="AF11" s="140">
        <v>44303</v>
      </c>
      <c r="AG11" s="117">
        <v>44303</v>
      </c>
      <c r="AH11" s="140">
        <v>44310</v>
      </c>
      <c r="AI11" s="140">
        <v>44310</v>
      </c>
      <c r="AJ11" s="140">
        <v>44331</v>
      </c>
      <c r="AK11" s="140">
        <v>44331</v>
      </c>
      <c r="AL11" s="119">
        <v>44331</v>
      </c>
      <c r="AM11" s="140">
        <v>44261</v>
      </c>
      <c r="AN11" s="140">
        <v>44261</v>
      </c>
      <c r="AO11" s="140">
        <v>44331</v>
      </c>
      <c r="AP11" s="140">
        <v>44282</v>
      </c>
      <c r="AQ11" s="117">
        <v>44331</v>
      </c>
      <c r="AR11" s="140">
        <v>44296</v>
      </c>
      <c r="AS11" s="140">
        <v>44331</v>
      </c>
      <c r="AT11" s="140">
        <v>44338</v>
      </c>
      <c r="AU11" s="140">
        <v>44338</v>
      </c>
      <c r="AV11" s="119">
        <v>44338</v>
      </c>
      <c r="AW11" s="140">
        <v>44345</v>
      </c>
      <c r="AX11" s="140">
        <v>44345</v>
      </c>
      <c r="AY11" s="140">
        <v>44345</v>
      </c>
      <c r="AZ11" s="140">
        <v>44352</v>
      </c>
      <c r="BA11" s="117">
        <v>44352</v>
      </c>
      <c r="BB11" s="140">
        <v>44352</v>
      </c>
      <c r="BC11" s="140"/>
      <c r="BD11" s="140"/>
      <c r="BE11" s="140"/>
      <c r="BF11" s="119"/>
      <c r="BG11" s="75"/>
      <c r="BH11" s="112"/>
      <c r="BI11" s="140"/>
      <c r="BJ11" s="140"/>
      <c r="BK11" s="140"/>
      <c r="BL11" s="140"/>
      <c r="BM11" s="140"/>
      <c r="BN11" s="140"/>
      <c r="BO11" s="140" t="s">
        <v>241</v>
      </c>
      <c r="BP11" s="140" t="s">
        <v>241</v>
      </c>
      <c r="BQ11" s="140" t="s">
        <v>241</v>
      </c>
      <c r="BR11" s="140" t="s">
        <v>241</v>
      </c>
      <c r="BS11" s="140" t="s">
        <v>241</v>
      </c>
      <c r="BT11" s="140" t="s">
        <v>241</v>
      </c>
      <c r="BU11" s="140" t="s">
        <v>241</v>
      </c>
      <c r="BV11" s="140" t="s">
        <v>241</v>
      </c>
      <c r="BW11" s="140" t="s">
        <v>241</v>
      </c>
      <c r="BX11" s="140" t="s">
        <v>241</v>
      </c>
      <c r="BY11" s="140" t="s">
        <v>241</v>
      </c>
      <c r="BZ11" s="140" t="s">
        <v>241</v>
      </c>
      <c r="CA11" s="140" t="s">
        <v>241</v>
      </c>
      <c r="CB11" s="140" t="s">
        <v>241</v>
      </c>
      <c r="CC11" s="140" t="s">
        <v>241</v>
      </c>
      <c r="CD11" s="134"/>
      <c r="CE11" s="82"/>
      <c r="CF11" s="189"/>
      <c r="CG11" s="140" t="s">
        <v>241</v>
      </c>
      <c r="CH11" s="140" t="s">
        <v>241</v>
      </c>
      <c r="CI11" s="140" t="s">
        <v>241</v>
      </c>
      <c r="CJ11" s="140" t="s">
        <v>241</v>
      </c>
      <c r="CK11" s="140" t="s">
        <v>241</v>
      </c>
      <c r="CL11" s="140" t="s">
        <v>241</v>
      </c>
      <c r="CM11" s="140" t="s">
        <v>241</v>
      </c>
      <c r="CN11" s="140" t="s">
        <v>241</v>
      </c>
      <c r="CO11" s="83"/>
      <c r="CP11" s="140" t="s">
        <v>241</v>
      </c>
      <c r="CQ11" s="140" t="s">
        <v>241</v>
      </c>
      <c r="CR11" s="140" t="s">
        <v>241</v>
      </c>
      <c r="CS11" s="140" t="s">
        <v>241</v>
      </c>
      <c r="CT11" s="117"/>
      <c r="CU11" s="140" t="s">
        <v>241</v>
      </c>
      <c r="CV11" s="140" t="s">
        <v>241</v>
      </c>
      <c r="CW11" s="140" t="s">
        <v>241</v>
      </c>
      <c r="CX11" s="140" t="s">
        <v>241</v>
      </c>
      <c r="CY11" s="119"/>
      <c r="CZ11" s="140" t="s">
        <v>241</v>
      </c>
      <c r="DA11" s="140" t="s">
        <v>241</v>
      </c>
      <c r="DB11" s="140" t="s">
        <v>241</v>
      </c>
      <c r="DC11" s="140" t="s">
        <v>241</v>
      </c>
      <c r="DD11" s="117"/>
      <c r="DE11" s="140" t="s">
        <v>241</v>
      </c>
      <c r="DF11" s="140" t="s">
        <v>241</v>
      </c>
      <c r="DG11" s="140" t="s">
        <v>241</v>
      </c>
      <c r="DH11" s="140" t="s">
        <v>241</v>
      </c>
      <c r="DI11" s="119"/>
      <c r="DJ11" s="140" t="s">
        <v>241</v>
      </c>
      <c r="DK11" s="140" t="s">
        <v>241</v>
      </c>
      <c r="DL11" s="140" t="s">
        <v>241</v>
      </c>
      <c r="DM11" s="140" t="s">
        <v>241</v>
      </c>
      <c r="DN11" s="117"/>
      <c r="DO11" s="140" t="s">
        <v>241</v>
      </c>
      <c r="DP11" s="140" t="s">
        <v>241</v>
      </c>
      <c r="DQ11" s="140" t="s">
        <v>241</v>
      </c>
      <c r="DR11" s="140" t="s">
        <v>241</v>
      </c>
      <c r="DS11" s="119"/>
      <c r="DT11" s="140" t="s">
        <v>241</v>
      </c>
      <c r="DU11" s="140" t="s">
        <v>241</v>
      </c>
      <c r="DV11" s="140" t="s">
        <v>241</v>
      </c>
      <c r="DW11" s="140" t="s">
        <v>241</v>
      </c>
      <c r="DX11" s="117"/>
      <c r="DY11" s="140" t="s">
        <v>241</v>
      </c>
      <c r="DZ11" s="140" t="s">
        <v>241</v>
      </c>
      <c r="EA11" s="140" t="s">
        <v>241</v>
      </c>
      <c r="EB11" s="140" t="s">
        <v>241</v>
      </c>
      <c r="EC11" s="119"/>
      <c r="ED11" s="75"/>
      <c r="EE11" s="112"/>
      <c r="EF11" s="140" t="s">
        <v>241</v>
      </c>
      <c r="EG11" s="140" t="s">
        <v>241</v>
      </c>
      <c r="EH11" s="140" t="s">
        <v>241</v>
      </c>
      <c r="EI11" s="140" t="s">
        <v>241</v>
      </c>
      <c r="EJ11" s="140" t="s">
        <v>241</v>
      </c>
      <c r="EK11" s="140" t="s">
        <v>241</v>
      </c>
      <c r="EL11" s="140" t="s">
        <v>241</v>
      </c>
      <c r="EM11" s="140" t="s">
        <v>241</v>
      </c>
      <c r="EN11" s="140" t="s">
        <v>241</v>
      </c>
      <c r="EO11" s="140" t="s">
        <v>241</v>
      </c>
      <c r="EP11" s="140" t="s">
        <v>241</v>
      </c>
      <c r="EQ11" s="140" t="s">
        <v>241</v>
      </c>
      <c r="ER11" s="140" t="s">
        <v>241</v>
      </c>
      <c r="ES11" s="140" t="s">
        <v>241</v>
      </c>
      <c r="ET11" s="140" t="s">
        <v>241</v>
      </c>
      <c r="EU11" s="140" t="s">
        <v>241</v>
      </c>
      <c r="EV11" s="140" t="s">
        <v>241</v>
      </c>
      <c r="EW11" s="140" t="s">
        <v>241</v>
      </c>
      <c r="EX11" s="140" t="s">
        <v>241</v>
      </c>
      <c r="EY11" s="140" t="s">
        <v>241</v>
      </c>
      <c r="EZ11" s="140" t="s">
        <v>241</v>
      </c>
      <c r="FA11" s="140" t="s">
        <v>241</v>
      </c>
      <c r="FB11" s="140" t="s">
        <v>241</v>
      </c>
      <c r="FC11" s="140" t="s">
        <v>241</v>
      </c>
      <c r="FD11" s="140" t="s">
        <v>241</v>
      </c>
      <c r="FE11" s="134"/>
      <c r="FF11" s="120"/>
      <c r="FG11" s="75"/>
      <c r="FH11" s="75"/>
      <c r="FI11" s="75"/>
      <c r="FJ11" s="75"/>
      <c r="FK11" s="75"/>
      <c r="FL11" s="75"/>
      <c r="FM11" s="75"/>
      <c r="FN11" s="75"/>
      <c r="FO11" s="83"/>
      <c r="FP11" s="75"/>
      <c r="FQ11" s="75"/>
      <c r="FR11" s="75"/>
      <c r="FS11" s="75"/>
      <c r="FT11" s="117"/>
      <c r="FU11" s="75"/>
      <c r="FV11" s="75"/>
      <c r="FW11" s="75"/>
      <c r="FX11" s="75"/>
      <c r="FY11" s="119"/>
      <c r="FZ11" s="75"/>
      <c r="GA11" s="75"/>
      <c r="GB11" s="75"/>
      <c r="GC11" s="75"/>
      <c r="GD11" s="117"/>
      <c r="GE11" s="75"/>
      <c r="GF11" s="75"/>
      <c r="GG11" s="75"/>
      <c r="GH11" s="75"/>
      <c r="GI11" s="119"/>
      <c r="GJ11" s="75"/>
      <c r="GK11" s="75"/>
      <c r="GL11" s="75"/>
      <c r="GM11" s="75"/>
      <c r="GN11" s="117"/>
      <c r="GO11" s="75"/>
      <c r="GP11" s="75"/>
      <c r="GQ11" s="75"/>
      <c r="GR11" s="75"/>
      <c r="GS11" s="119"/>
      <c r="GT11" s="75"/>
      <c r="GU11" s="75"/>
      <c r="GV11" s="75"/>
      <c r="GW11" s="75"/>
      <c r="GX11" s="117"/>
      <c r="GY11" s="75"/>
      <c r="GZ11" s="75"/>
      <c r="HA11" s="75"/>
      <c r="HB11" s="75"/>
      <c r="HC11" s="119"/>
      <c r="HD11" s="187"/>
      <c r="HE11" s="112"/>
      <c r="HF11" s="186"/>
      <c r="HG11" s="186"/>
      <c r="HH11" s="186"/>
      <c r="HI11" s="186"/>
      <c r="HJ11" s="186"/>
      <c r="HK11" s="186"/>
      <c r="HL11" s="186"/>
      <c r="HM11" s="187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83"/>
      <c r="IL11" s="87">
        <f t="shared" si="0"/>
        <v>4</v>
      </c>
      <c r="IM11" s="87">
        <f t="shared" si="1"/>
        <v>49</v>
      </c>
      <c r="IN11" s="87">
        <f t="shared" si="2"/>
        <v>49</v>
      </c>
    </row>
    <row r="12" spans="1:248" s="190" customFormat="1" ht="24" customHeight="1">
      <c r="A12" s="191">
        <f t="shared" si="3"/>
        <v>11</v>
      </c>
      <c r="B12" s="211" t="s">
        <v>275</v>
      </c>
      <c r="C12" s="191" t="s">
        <v>243</v>
      </c>
      <c r="D12" s="192">
        <f>COUNTIF(E12:IL12,火花營進度簡報!U$128)</f>
        <v>0</v>
      </c>
      <c r="E12" s="140"/>
      <c r="F12" s="140"/>
      <c r="G12" s="140"/>
      <c r="H12" s="140"/>
      <c r="I12" s="134"/>
      <c r="J12" s="140"/>
      <c r="K12" s="140"/>
      <c r="L12" s="140"/>
      <c r="M12" s="140"/>
      <c r="N12" s="140"/>
      <c r="O12" s="140"/>
      <c r="P12" s="140"/>
      <c r="Q12" s="140"/>
      <c r="R12" s="83"/>
      <c r="S12" s="140"/>
      <c r="T12" s="140">
        <v>44156</v>
      </c>
      <c r="U12" s="140"/>
      <c r="V12" s="140">
        <v>44170</v>
      </c>
      <c r="W12" s="117"/>
      <c r="X12" s="140">
        <v>44177</v>
      </c>
      <c r="Y12" s="140"/>
      <c r="Z12" s="140">
        <v>44205</v>
      </c>
      <c r="AA12" s="140"/>
      <c r="AB12" s="119"/>
      <c r="AC12" s="140">
        <v>44219</v>
      </c>
      <c r="AD12" s="140"/>
      <c r="AE12" s="140"/>
      <c r="AF12" s="140"/>
      <c r="AG12" s="117"/>
      <c r="AH12" s="140"/>
      <c r="AI12" s="140"/>
      <c r="AJ12" s="140"/>
      <c r="AK12" s="140"/>
      <c r="AL12" s="119"/>
      <c r="AM12" s="140"/>
      <c r="AN12" s="140"/>
      <c r="AO12" s="140"/>
      <c r="AP12" s="140"/>
      <c r="AQ12" s="117"/>
      <c r="AR12" s="140"/>
      <c r="AS12" s="140"/>
      <c r="AT12" s="140"/>
      <c r="AU12" s="140"/>
      <c r="AV12" s="119"/>
      <c r="AW12" s="140"/>
      <c r="AX12" s="140"/>
      <c r="AY12" s="140"/>
      <c r="AZ12" s="140"/>
      <c r="BA12" s="117"/>
      <c r="BB12" s="140"/>
      <c r="BC12" s="140"/>
      <c r="BD12" s="140"/>
      <c r="BE12" s="140"/>
      <c r="BF12" s="119"/>
      <c r="BG12" s="75"/>
      <c r="BH12" s="112"/>
      <c r="BI12" s="140"/>
      <c r="BJ12" s="140"/>
      <c r="BK12" s="140"/>
      <c r="BL12" s="140"/>
      <c r="BM12" s="140"/>
      <c r="BN12" s="140"/>
      <c r="BO12" s="140" t="s">
        <v>241</v>
      </c>
      <c r="BP12" s="140" t="s">
        <v>241</v>
      </c>
      <c r="BQ12" s="140" t="s">
        <v>241</v>
      </c>
      <c r="BR12" s="140" t="s">
        <v>241</v>
      </c>
      <c r="BS12" s="140" t="s">
        <v>241</v>
      </c>
      <c r="BT12" s="140" t="s">
        <v>241</v>
      </c>
      <c r="BU12" s="140" t="s">
        <v>241</v>
      </c>
      <c r="BV12" s="140" t="s">
        <v>241</v>
      </c>
      <c r="BW12" s="140" t="s">
        <v>241</v>
      </c>
      <c r="BX12" s="140" t="s">
        <v>241</v>
      </c>
      <c r="BY12" s="140" t="s">
        <v>241</v>
      </c>
      <c r="BZ12" s="140" t="s">
        <v>241</v>
      </c>
      <c r="CA12" s="140" t="s">
        <v>241</v>
      </c>
      <c r="CB12" s="140" t="s">
        <v>241</v>
      </c>
      <c r="CC12" s="140" t="s">
        <v>241</v>
      </c>
      <c r="CD12" s="134"/>
      <c r="CE12" s="82"/>
      <c r="CF12" s="189"/>
      <c r="CG12" s="140" t="s">
        <v>241</v>
      </c>
      <c r="CH12" s="140" t="s">
        <v>241</v>
      </c>
      <c r="CI12" s="140" t="s">
        <v>241</v>
      </c>
      <c r="CJ12" s="140" t="s">
        <v>241</v>
      </c>
      <c r="CK12" s="140" t="s">
        <v>241</v>
      </c>
      <c r="CL12" s="140" t="s">
        <v>241</v>
      </c>
      <c r="CM12" s="140" t="s">
        <v>241</v>
      </c>
      <c r="CN12" s="140" t="s">
        <v>241</v>
      </c>
      <c r="CO12" s="83"/>
      <c r="CP12" s="140" t="s">
        <v>241</v>
      </c>
      <c r="CQ12" s="140" t="s">
        <v>241</v>
      </c>
      <c r="CR12" s="140" t="s">
        <v>241</v>
      </c>
      <c r="CS12" s="140" t="s">
        <v>241</v>
      </c>
      <c r="CT12" s="117"/>
      <c r="CU12" s="140" t="s">
        <v>241</v>
      </c>
      <c r="CV12" s="140" t="s">
        <v>241</v>
      </c>
      <c r="CW12" s="140" t="s">
        <v>241</v>
      </c>
      <c r="CX12" s="140" t="s">
        <v>241</v>
      </c>
      <c r="CY12" s="119"/>
      <c r="CZ12" s="140" t="s">
        <v>241</v>
      </c>
      <c r="DA12" s="140" t="s">
        <v>241</v>
      </c>
      <c r="DB12" s="140" t="s">
        <v>241</v>
      </c>
      <c r="DC12" s="140" t="s">
        <v>241</v>
      </c>
      <c r="DD12" s="117"/>
      <c r="DE12" s="140" t="s">
        <v>241</v>
      </c>
      <c r="DF12" s="140" t="s">
        <v>241</v>
      </c>
      <c r="DG12" s="140" t="s">
        <v>241</v>
      </c>
      <c r="DH12" s="140" t="s">
        <v>241</v>
      </c>
      <c r="DI12" s="119"/>
      <c r="DJ12" s="140" t="s">
        <v>241</v>
      </c>
      <c r="DK12" s="140" t="s">
        <v>241</v>
      </c>
      <c r="DL12" s="140" t="s">
        <v>241</v>
      </c>
      <c r="DM12" s="140" t="s">
        <v>241</v>
      </c>
      <c r="DN12" s="117"/>
      <c r="DO12" s="140" t="s">
        <v>241</v>
      </c>
      <c r="DP12" s="140" t="s">
        <v>241</v>
      </c>
      <c r="DQ12" s="140" t="s">
        <v>241</v>
      </c>
      <c r="DR12" s="140" t="s">
        <v>241</v>
      </c>
      <c r="DS12" s="119"/>
      <c r="DT12" s="140" t="s">
        <v>241</v>
      </c>
      <c r="DU12" s="140" t="s">
        <v>241</v>
      </c>
      <c r="DV12" s="140" t="s">
        <v>241</v>
      </c>
      <c r="DW12" s="140" t="s">
        <v>241</v>
      </c>
      <c r="DX12" s="117"/>
      <c r="DY12" s="140" t="s">
        <v>241</v>
      </c>
      <c r="DZ12" s="140" t="s">
        <v>241</v>
      </c>
      <c r="EA12" s="140" t="s">
        <v>241</v>
      </c>
      <c r="EB12" s="140" t="s">
        <v>241</v>
      </c>
      <c r="EC12" s="119"/>
      <c r="ED12" s="75"/>
      <c r="EE12" s="112"/>
      <c r="EF12" s="140" t="s">
        <v>241</v>
      </c>
      <c r="EG12" s="140" t="s">
        <v>241</v>
      </c>
      <c r="EH12" s="140" t="s">
        <v>241</v>
      </c>
      <c r="EI12" s="140" t="s">
        <v>241</v>
      </c>
      <c r="EJ12" s="140" t="s">
        <v>241</v>
      </c>
      <c r="EK12" s="140" t="s">
        <v>241</v>
      </c>
      <c r="EL12" s="140" t="s">
        <v>241</v>
      </c>
      <c r="EM12" s="140" t="s">
        <v>241</v>
      </c>
      <c r="EN12" s="140" t="s">
        <v>241</v>
      </c>
      <c r="EO12" s="140" t="s">
        <v>241</v>
      </c>
      <c r="EP12" s="140" t="s">
        <v>241</v>
      </c>
      <c r="EQ12" s="140" t="s">
        <v>241</v>
      </c>
      <c r="ER12" s="140" t="s">
        <v>241</v>
      </c>
      <c r="ES12" s="140" t="s">
        <v>241</v>
      </c>
      <c r="ET12" s="140" t="s">
        <v>241</v>
      </c>
      <c r="EU12" s="140" t="s">
        <v>241</v>
      </c>
      <c r="EV12" s="140" t="s">
        <v>241</v>
      </c>
      <c r="EW12" s="140" t="s">
        <v>241</v>
      </c>
      <c r="EX12" s="140" t="s">
        <v>241</v>
      </c>
      <c r="EY12" s="140" t="s">
        <v>241</v>
      </c>
      <c r="EZ12" s="140" t="s">
        <v>241</v>
      </c>
      <c r="FA12" s="140" t="s">
        <v>241</v>
      </c>
      <c r="FB12" s="140" t="s">
        <v>241</v>
      </c>
      <c r="FC12" s="140" t="s">
        <v>241</v>
      </c>
      <c r="FD12" s="140" t="s">
        <v>241</v>
      </c>
      <c r="FE12" s="134"/>
      <c r="FF12" s="120"/>
      <c r="FG12" s="75"/>
      <c r="FH12" s="75"/>
      <c r="FI12" s="75"/>
      <c r="FJ12" s="75"/>
      <c r="FK12" s="75"/>
      <c r="FL12" s="75"/>
      <c r="FM12" s="75"/>
      <c r="FN12" s="75"/>
      <c r="FO12" s="83"/>
      <c r="FP12" s="75"/>
      <c r="FQ12" s="75"/>
      <c r="FR12" s="75"/>
      <c r="FS12" s="75"/>
      <c r="FT12" s="117"/>
      <c r="FU12" s="75"/>
      <c r="FV12" s="75"/>
      <c r="FW12" s="75"/>
      <c r="FX12" s="75"/>
      <c r="FY12" s="119"/>
      <c r="FZ12" s="75"/>
      <c r="GA12" s="75"/>
      <c r="GB12" s="75"/>
      <c r="GC12" s="75"/>
      <c r="GD12" s="117"/>
      <c r="GE12" s="75"/>
      <c r="GF12" s="75"/>
      <c r="GG12" s="75"/>
      <c r="GH12" s="75"/>
      <c r="GI12" s="119"/>
      <c r="GJ12" s="75"/>
      <c r="GK12" s="75"/>
      <c r="GL12" s="75"/>
      <c r="GM12" s="75"/>
      <c r="GN12" s="117"/>
      <c r="GO12" s="75"/>
      <c r="GP12" s="75"/>
      <c r="GQ12" s="75"/>
      <c r="GR12" s="75"/>
      <c r="GS12" s="119"/>
      <c r="GT12" s="75"/>
      <c r="GU12" s="75"/>
      <c r="GV12" s="75"/>
      <c r="GW12" s="75"/>
      <c r="GX12" s="117"/>
      <c r="GY12" s="75"/>
      <c r="GZ12" s="75"/>
      <c r="HA12" s="75"/>
      <c r="HB12" s="75"/>
      <c r="HC12" s="119"/>
      <c r="HD12" s="187"/>
      <c r="HE12" s="112"/>
      <c r="HF12" s="186"/>
      <c r="HG12" s="186"/>
      <c r="HH12" s="186"/>
      <c r="HI12" s="186"/>
      <c r="HJ12" s="186"/>
      <c r="HK12" s="186"/>
      <c r="HL12" s="186"/>
      <c r="HM12" s="187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83"/>
      <c r="IL12" s="87">
        <f t="shared" si="0"/>
        <v>44</v>
      </c>
      <c r="IM12" s="87">
        <f t="shared" si="1"/>
        <v>49</v>
      </c>
      <c r="IN12" s="87">
        <f t="shared" si="2"/>
        <v>49</v>
      </c>
    </row>
    <row r="13" spans="1:248" s="190" customFormat="1" ht="24" customHeight="1">
      <c r="A13" s="191">
        <f t="shared" si="3"/>
        <v>12</v>
      </c>
      <c r="B13" s="211" t="s">
        <v>275</v>
      </c>
      <c r="C13" s="191" t="s">
        <v>243</v>
      </c>
      <c r="D13" s="192">
        <f>COUNTIF(E13:IL13,火花營進度簡報!U$128)</f>
        <v>2</v>
      </c>
      <c r="E13" s="140">
        <v>44114</v>
      </c>
      <c r="F13" s="140">
        <v>44114</v>
      </c>
      <c r="G13" s="140">
        <v>44121</v>
      </c>
      <c r="H13" s="140">
        <v>44121</v>
      </c>
      <c r="I13" s="134">
        <v>44121</v>
      </c>
      <c r="J13" s="140">
        <v>44135</v>
      </c>
      <c r="K13" s="140">
        <v>44135</v>
      </c>
      <c r="L13" s="140">
        <v>44135</v>
      </c>
      <c r="M13" s="140">
        <v>44142</v>
      </c>
      <c r="N13" s="140">
        <v>44303</v>
      </c>
      <c r="O13" s="140">
        <v>44324</v>
      </c>
      <c r="P13" s="140">
        <v>44324</v>
      </c>
      <c r="Q13" s="140">
        <v>44324</v>
      </c>
      <c r="R13" s="83">
        <v>44324</v>
      </c>
      <c r="S13" s="140">
        <v>44324</v>
      </c>
      <c r="T13" s="140">
        <v>44156</v>
      </c>
      <c r="U13" s="140">
        <v>44163</v>
      </c>
      <c r="V13" s="140">
        <v>44170</v>
      </c>
      <c r="W13" s="117">
        <v>44324</v>
      </c>
      <c r="X13" s="140">
        <v>44205</v>
      </c>
      <c r="Y13" s="140">
        <v>44198</v>
      </c>
      <c r="Z13" s="140">
        <v>44205</v>
      </c>
      <c r="AA13" s="140">
        <v>44212</v>
      </c>
      <c r="AB13" s="119">
        <v>44212</v>
      </c>
      <c r="AC13" s="140">
        <v>44219</v>
      </c>
      <c r="AD13" s="140">
        <v>44219</v>
      </c>
      <c r="AE13" s="140">
        <v>44226</v>
      </c>
      <c r="AF13" s="140">
        <v>44247</v>
      </c>
      <c r="AG13" s="117">
        <v>44247</v>
      </c>
      <c r="AH13" s="140">
        <v>44310</v>
      </c>
      <c r="AI13" s="140">
        <v>44310</v>
      </c>
      <c r="AJ13" s="140">
        <v>44338</v>
      </c>
      <c r="AK13" s="140">
        <v>44338</v>
      </c>
      <c r="AL13" s="119">
        <v>44338</v>
      </c>
      <c r="AM13" s="140">
        <v>44261</v>
      </c>
      <c r="AN13" s="140">
        <v>44261</v>
      </c>
      <c r="AO13" s="140">
        <v>44268</v>
      </c>
      <c r="AP13" s="140">
        <v>44282</v>
      </c>
      <c r="AQ13" s="117">
        <v>44282</v>
      </c>
      <c r="AR13" s="140">
        <v>44296</v>
      </c>
      <c r="AS13" s="140">
        <v>44338</v>
      </c>
      <c r="AT13" s="140">
        <v>44338</v>
      </c>
      <c r="AU13" s="140">
        <v>44338</v>
      </c>
      <c r="AV13" s="119">
        <v>44338</v>
      </c>
      <c r="AW13" s="140">
        <v>44345</v>
      </c>
      <c r="AX13" s="140">
        <v>44345</v>
      </c>
      <c r="AY13" s="140">
        <v>44345</v>
      </c>
      <c r="AZ13" s="140">
        <v>44352</v>
      </c>
      <c r="BA13" s="117">
        <v>44352</v>
      </c>
      <c r="BB13" s="140"/>
      <c r="BC13" s="140"/>
      <c r="BD13" s="140"/>
      <c r="BE13" s="140"/>
      <c r="BF13" s="119"/>
      <c r="BG13" s="75"/>
      <c r="BH13" s="112"/>
      <c r="BI13" s="140"/>
      <c r="BJ13" s="140"/>
      <c r="BK13" s="140"/>
      <c r="BL13" s="140"/>
      <c r="BM13" s="140"/>
      <c r="BN13" s="140"/>
      <c r="BO13" s="140" t="s">
        <v>241</v>
      </c>
      <c r="BP13" s="140" t="s">
        <v>241</v>
      </c>
      <c r="BQ13" s="140" t="s">
        <v>241</v>
      </c>
      <c r="BR13" s="140" t="s">
        <v>241</v>
      </c>
      <c r="BS13" s="140" t="s">
        <v>241</v>
      </c>
      <c r="BT13" s="140" t="s">
        <v>241</v>
      </c>
      <c r="BU13" s="140" t="s">
        <v>241</v>
      </c>
      <c r="BV13" s="140" t="s">
        <v>241</v>
      </c>
      <c r="BW13" s="140" t="s">
        <v>241</v>
      </c>
      <c r="BX13" s="140" t="s">
        <v>241</v>
      </c>
      <c r="BY13" s="140" t="s">
        <v>241</v>
      </c>
      <c r="BZ13" s="140" t="s">
        <v>241</v>
      </c>
      <c r="CA13" s="140" t="s">
        <v>241</v>
      </c>
      <c r="CB13" s="140" t="s">
        <v>241</v>
      </c>
      <c r="CC13" s="140" t="s">
        <v>241</v>
      </c>
      <c r="CD13" s="134"/>
      <c r="CE13" s="82"/>
      <c r="CF13" s="189"/>
      <c r="CG13" s="140" t="s">
        <v>241</v>
      </c>
      <c r="CH13" s="140" t="s">
        <v>241</v>
      </c>
      <c r="CI13" s="140" t="s">
        <v>241</v>
      </c>
      <c r="CJ13" s="140" t="s">
        <v>241</v>
      </c>
      <c r="CK13" s="140" t="s">
        <v>241</v>
      </c>
      <c r="CL13" s="140" t="s">
        <v>241</v>
      </c>
      <c r="CM13" s="140" t="s">
        <v>241</v>
      </c>
      <c r="CN13" s="140" t="s">
        <v>241</v>
      </c>
      <c r="CO13" s="83"/>
      <c r="CP13" s="140" t="s">
        <v>241</v>
      </c>
      <c r="CQ13" s="140" t="s">
        <v>241</v>
      </c>
      <c r="CR13" s="140" t="s">
        <v>241</v>
      </c>
      <c r="CS13" s="140" t="s">
        <v>241</v>
      </c>
      <c r="CT13" s="117"/>
      <c r="CU13" s="140" t="s">
        <v>241</v>
      </c>
      <c r="CV13" s="140" t="s">
        <v>241</v>
      </c>
      <c r="CW13" s="140" t="s">
        <v>241</v>
      </c>
      <c r="CX13" s="140" t="s">
        <v>241</v>
      </c>
      <c r="CY13" s="119"/>
      <c r="CZ13" s="140" t="s">
        <v>241</v>
      </c>
      <c r="DA13" s="140" t="s">
        <v>241</v>
      </c>
      <c r="DB13" s="140" t="s">
        <v>241</v>
      </c>
      <c r="DC13" s="140" t="s">
        <v>241</v>
      </c>
      <c r="DD13" s="117"/>
      <c r="DE13" s="140" t="s">
        <v>241</v>
      </c>
      <c r="DF13" s="140" t="s">
        <v>241</v>
      </c>
      <c r="DG13" s="140" t="s">
        <v>241</v>
      </c>
      <c r="DH13" s="140" t="s">
        <v>241</v>
      </c>
      <c r="DI13" s="119"/>
      <c r="DJ13" s="140" t="s">
        <v>241</v>
      </c>
      <c r="DK13" s="140" t="s">
        <v>241</v>
      </c>
      <c r="DL13" s="140" t="s">
        <v>241</v>
      </c>
      <c r="DM13" s="140" t="s">
        <v>241</v>
      </c>
      <c r="DN13" s="117"/>
      <c r="DO13" s="140" t="s">
        <v>241</v>
      </c>
      <c r="DP13" s="140" t="s">
        <v>241</v>
      </c>
      <c r="DQ13" s="140" t="s">
        <v>241</v>
      </c>
      <c r="DR13" s="140" t="s">
        <v>241</v>
      </c>
      <c r="DS13" s="119"/>
      <c r="DT13" s="140" t="s">
        <v>241</v>
      </c>
      <c r="DU13" s="140" t="s">
        <v>241</v>
      </c>
      <c r="DV13" s="140" t="s">
        <v>241</v>
      </c>
      <c r="DW13" s="140" t="s">
        <v>241</v>
      </c>
      <c r="DX13" s="117"/>
      <c r="DY13" s="140" t="s">
        <v>241</v>
      </c>
      <c r="DZ13" s="140" t="s">
        <v>241</v>
      </c>
      <c r="EA13" s="140" t="s">
        <v>241</v>
      </c>
      <c r="EB13" s="140" t="s">
        <v>241</v>
      </c>
      <c r="EC13" s="119"/>
      <c r="ED13" s="75"/>
      <c r="EE13" s="112"/>
      <c r="EF13" s="140" t="s">
        <v>241</v>
      </c>
      <c r="EG13" s="140" t="s">
        <v>241</v>
      </c>
      <c r="EH13" s="140" t="s">
        <v>241</v>
      </c>
      <c r="EI13" s="140" t="s">
        <v>241</v>
      </c>
      <c r="EJ13" s="140" t="s">
        <v>241</v>
      </c>
      <c r="EK13" s="140" t="s">
        <v>241</v>
      </c>
      <c r="EL13" s="140" t="s">
        <v>241</v>
      </c>
      <c r="EM13" s="140" t="s">
        <v>241</v>
      </c>
      <c r="EN13" s="140" t="s">
        <v>241</v>
      </c>
      <c r="EO13" s="140" t="s">
        <v>241</v>
      </c>
      <c r="EP13" s="140" t="s">
        <v>241</v>
      </c>
      <c r="EQ13" s="140" t="s">
        <v>241</v>
      </c>
      <c r="ER13" s="140" t="s">
        <v>241</v>
      </c>
      <c r="ES13" s="140" t="s">
        <v>241</v>
      </c>
      <c r="ET13" s="140" t="s">
        <v>241</v>
      </c>
      <c r="EU13" s="140" t="s">
        <v>241</v>
      </c>
      <c r="EV13" s="140" t="s">
        <v>241</v>
      </c>
      <c r="EW13" s="140" t="s">
        <v>241</v>
      </c>
      <c r="EX13" s="140" t="s">
        <v>241</v>
      </c>
      <c r="EY13" s="140" t="s">
        <v>241</v>
      </c>
      <c r="EZ13" s="140" t="s">
        <v>241</v>
      </c>
      <c r="FA13" s="140" t="s">
        <v>241</v>
      </c>
      <c r="FB13" s="140" t="s">
        <v>241</v>
      </c>
      <c r="FC13" s="140" t="s">
        <v>241</v>
      </c>
      <c r="FD13" s="140" t="s">
        <v>241</v>
      </c>
      <c r="FE13" s="134"/>
      <c r="FF13" s="120"/>
      <c r="FG13" s="75"/>
      <c r="FH13" s="75"/>
      <c r="FI13" s="75"/>
      <c r="FJ13" s="75"/>
      <c r="FK13" s="75"/>
      <c r="FL13" s="75"/>
      <c r="FM13" s="75"/>
      <c r="FN13" s="75"/>
      <c r="FO13" s="83"/>
      <c r="FP13" s="75"/>
      <c r="FQ13" s="75"/>
      <c r="FR13" s="75"/>
      <c r="FS13" s="75"/>
      <c r="FT13" s="117"/>
      <c r="FU13" s="75"/>
      <c r="FV13" s="75"/>
      <c r="FW13" s="75"/>
      <c r="FX13" s="75"/>
      <c r="FY13" s="119"/>
      <c r="FZ13" s="75"/>
      <c r="GA13" s="75"/>
      <c r="GB13" s="75"/>
      <c r="GC13" s="75"/>
      <c r="GD13" s="117"/>
      <c r="GE13" s="75"/>
      <c r="GF13" s="75"/>
      <c r="GG13" s="75"/>
      <c r="GH13" s="75"/>
      <c r="GI13" s="119"/>
      <c r="GJ13" s="75"/>
      <c r="GK13" s="75"/>
      <c r="GL13" s="75"/>
      <c r="GM13" s="75"/>
      <c r="GN13" s="117"/>
      <c r="GO13" s="75"/>
      <c r="GP13" s="75"/>
      <c r="GQ13" s="75"/>
      <c r="GR13" s="75"/>
      <c r="GS13" s="119"/>
      <c r="GT13" s="75"/>
      <c r="GU13" s="75"/>
      <c r="GV13" s="75"/>
      <c r="GW13" s="75"/>
      <c r="GX13" s="117"/>
      <c r="GY13" s="75"/>
      <c r="GZ13" s="75"/>
      <c r="HA13" s="75"/>
      <c r="HB13" s="75"/>
      <c r="HC13" s="119"/>
      <c r="HD13" s="187"/>
      <c r="HE13" s="112"/>
      <c r="HF13" s="186"/>
      <c r="HG13" s="186"/>
      <c r="HH13" s="186"/>
      <c r="HI13" s="186"/>
      <c r="HJ13" s="186"/>
      <c r="HK13" s="186"/>
      <c r="HL13" s="186"/>
      <c r="HM13" s="187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83"/>
      <c r="IL13" s="87">
        <f t="shared" si="0"/>
        <v>5</v>
      </c>
      <c r="IM13" s="87">
        <f t="shared" si="1"/>
        <v>49</v>
      </c>
      <c r="IN13" s="87">
        <f t="shared" si="2"/>
        <v>49</v>
      </c>
    </row>
    <row r="14" spans="1:248" s="190" customFormat="1" ht="24" customHeight="1">
      <c r="A14" s="191">
        <f t="shared" si="3"/>
        <v>13</v>
      </c>
      <c r="B14" s="211" t="s">
        <v>275</v>
      </c>
      <c r="C14" s="191" t="s">
        <v>243</v>
      </c>
      <c r="D14" s="192">
        <f>COUNTIF(E14:IL14,火花營進度簡報!U$128)</f>
        <v>1</v>
      </c>
      <c r="E14" s="140">
        <v>44107</v>
      </c>
      <c r="F14" s="140">
        <v>44107</v>
      </c>
      <c r="G14" s="140">
        <v>44114</v>
      </c>
      <c r="H14" s="140">
        <v>44114</v>
      </c>
      <c r="I14" s="134">
        <v>44114</v>
      </c>
      <c r="J14" s="140">
        <v>44121</v>
      </c>
      <c r="K14" s="140">
        <v>44121</v>
      </c>
      <c r="L14" s="140">
        <v>44135</v>
      </c>
      <c r="M14" s="140">
        <v>44142</v>
      </c>
      <c r="N14" s="140">
        <v>44303</v>
      </c>
      <c r="O14" s="140">
        <v>44303</v>
      </c>
      <c r="P14" s="140"/>
      <c r="Q14" s="140"/>
      <c r="R14" s="83"/>
      <c r="S14" s="140"/>
      <c r="T14" s="140">
        <v>44156</v>
      </c>
      <c r="U14" s="140">
        <v>44163</v>
      </c>
      <c r="V14" s="140">
        <v>44170</v>
      </c>
      <c r="W14" s="117"/>
      <c r="X14" s="140">
        <v>44177</v>
      </c>
      <c r="Y14" s="140">
        <v>44198</v>
      </c>
      <c r="Z14" s="140">
        <v>44205</v>
      </c>
      <c r="AA14" s="140">
        <v>44212</v>
      </c>
      <c r="AB14" s="119">
        <v>44212</v>
      </c>
      <c r="AC14" s="140">
        <v>44219</v>
      </c>
      <c r="AD14" s="140">
        <v>44219</v>
      </c>
      <c r="AE14" s="140">
        <v>44226</v>
      </c>
      <c r="AF14" s="140">
        <v>44247</v>
      </c>
      <c r="AG14" s="117">
        <v>44247</v>
      </c>
      <c r="AH14" s="140">
        <v>44310</v>
      </c>
      <c r="AI14" s="140">
        <v>44310</v>
      </c>
      <c r="AJ14" s="140">
        <v>44331</v>
      </c>
      <c r="AK14" s="140">
        <v>44331</v>
      </c>
      <c r="AL14" s="119">
        <v>44331</v>
      </c>
      <c r="AM14" s="140">
        <v>44261</v>
      </c>
      <c r="AN14" s="140">
        <v>44261</v>
      </c>
      <c r="AO14" s="140">
        <v>44268</v>
      </c>
      <c r="AP14" s="140">
        <v>44282</v>
      </c>
      <c r="AQ14" s="117">
        <v>44282</v>
      </c>
      <c r="AR14" s="140">
        <v>44331</v>
      </c>
      <c r="AS14" s="140">
        <v>44331</v>
      </c>
      <c r="AT14" s="140">
        <v>44338</v>
      </c>
      <c r="AU14" s="140">
        <v>44338</v>
      </c>
      <c r="AV14" s="119">
        <v>44338</v>
      </c>
      <c r="AW14" s="140">
        <v>44352</v>
      </c>
      <c r="AX14" s="140"/>
      <c r="AY14" s="140"/>
      <c r="AZ14" s="140"/>
      <c r="BA14" s="117"/>
      <c r="BB14" s="140"/>
      <c r="BC14" s="140"/>
      <c r="BD14" s="140"/>
      <c r="BE14" s="140"/>
      <c r="BF14" s="119"/>
      <c r="BG14" s="75"/>
      <c r="BH14" s="112"/>
      <c r="BI14" s="140"/>
      <c r="BJ14" s="140"/>
      <c r="BK14" s="140"/>
      <c r="BL14" s="140"/>
      <c r="BM14" s="140"/>
      <c r="BN14" s="140"/>
      <c r="BO14" s="140" t="s">
        <v>241</v>
      </c>
      <c r="BP14" s="140" t="s">
        <v>241</v>
      </c>
      <c r="BQ14" s="140" t="s">
        <v>241</v>
      </c>
      <c r="BR14" s="140" t="s">
        <v>241</v>
      </c>
      <c r="BS14" s="140" t="s">
        <v>241</v>
      </c>
      <c r="BT14" s="140" t="s">
        <v>241</v>
      </c>
      <c r="BU14" s="140" t="s">
        <v>241</v>
      </c>
      <c r="BV14" s="140" t="s">
        <v>241</v>
      </c>
      <c r="BW14" s="140" t="s">
        <v>241</v>
      </c>
      <c r="BX14" s="140" t="s">
        <v>241</v>
      </c>
      <c r="BY14" s="140" t="s">
        <v>241</v>
      </c>
      <c r="BZ14" s="140" t="s">
        <v>241</v>
      </c>
      <c r="CA14" s="140" t="s">
        <v>241</v>
      </c>
      <c r="CB14" s="140" t="s">
        <v>241</v>
      </c>
      <c r="CC14" s="140" t="s">
        <v>241</v>
      </c>
      <c r="CD14" s="134"/>
      <c r="CE14" s="82"/>
      <c r="CF14" s="189"/>
      <c r="CG14" s="140" t="s">
        <v>241</v>
      </c>
      <c r="CH14" s="140" t="s">
        <v>241</v>
      </c>
      <c r="CI14" s="140" t="s">
        <v>241</v>
      </c>
      <c r="CJ14" s="140" t="s">
        <v>241</v>
      </c>
      <c r="CK14" s="140" t="s">
        <v>241</v>
      </c>
      <c r="CL14" s="140" t="s">
        <v>241</v>
      </c>
      <c r="CM14" s="140" t="s">
        <v>241</v>
      </c>
      <c r="CN14" s="140" t="s">
        <v>241</v>
      </c>
      <c r="CO14" s="83"/>
      <c r="CP14" s="140" t="s">
        <v>241</v>
      </c>
      <c r="CQ14" s="140" t="s">
        <v>241</v>
      </c>
      <c r="CR14" s="140" t="s">
        <v>241</v>
      </c>
      <c r="CS14" s="140" t="s">
        <v>241</v>
      </c>
      <c r="CT14" s="117"/>
      <c r="CU14" s="140" t="s">
        <v>241</v>
      </c>
      <c r="CV14" s="140" t="s">
        <v>241</v>
      </c>
      <c r="CW14" s="140" t="s">
        <v>241</v>
      </c>
      <c r="CX14" s="140" t="s">
        <v>241</v>
      </c>
      <c r="CY14" s="119"/>
      <c r="CZ14" s="140" t="s">
        <v>241</v>
      </c>
      <c r="DA14" s="140" t="s">
        <v>241</v>
      </c>
      <c r="DB14" s="140" t="s">
        <v>241</v>
      </c>
      <c r="DC14" s="140" t="s">
        <v>241</v>
      </c>
      <c r="DD14" s="117"/>
      <c r="DE14" s="140" t="s">
        <v>241</v>
      </c>
      <c r="DF14" s="140" t="s">
        <v>241</v>
      </c>
      <c r="DG14" s="140" t="s">
        <v>241</v>
      </c>
      <c r="DH14" s="140" t="s">
        <v>241</v>
      </c>
      <c r="DI14" s="119"/>
      <c r="DJ14" s="140" t="s">
        <v>241</v>
      </c>
      <c r="DK14" s="140" t="s">
        <v>241</v>
      </c>
      <c r="DL14" s="140" t="s">
        <v>241</v>
      </c>
      <c r="DM14" s="140" t="s">
        <v>241</v>
      </c>
      <c r="DN14" s="117"/>
      <c r="DO14" s="140" t="s">
        <v>241</v>
      </c>
      <c r="DP14" s="140" t="s">
        <v>241</v>
      </c>
      <c r="DQ14" s="140" t="s">
        <v>241</v>
      </c>
      <c r="DR14" s="140" t="s">
        <v>241</v>
      </c>
      <c r="DS14" s="119"/>
      <c r="DT14" s="140" t="s">
        <v>241</v>
      </c>
      <c r="DU14" s="140" t="s">
        <v>241</v>
      </c>
      <c r="DV14" s="140" t="s">
        <v>241</v>
      </c>
      <c r="DW14" s="140" t="s">
        <v>241</v>
      </c>
      <c r="DX14" s="117"/>
      <c r="DY14" s="140" t="s">
        <v>241</v>
      </c>
      <c r="DZ14" s="140" t="s">
        <v>241</v>
      </c>
      <c r="EA14" s="140" t="s">
        <v>241</v>
      </c>
      <c r="EB14" s="140" t="s">
        <v>241</v>
      </c>
      <c r="EC14" s="119"/>
      <c r="ED14" s="75"/>
      <c r="EE14" s="112"/>
      <c r="EF14" s="140" t="s">
        <v>241</v>
      </c>
      <c r="EG14" s="140" t="s">
        <v>241</v>
      </c>
      <c r="EH14" s="140" t="s">
        <v>241</v>
      </c>
      <c r="EI14" s="140" t="s">
        <v>241</v>
      </c>
      <c r="EJ14" s="140" t="s">
        <v>241</v>
      </c>
      <c r="EK14" s="140" t="s">
        <v>241</v>
      </c>
      <c r="EL14" s="140" t="s">
        <v>241</v>
      </c>
      <c r="EM14" s="140" t="s">
        <v>241</v>
      </c>
      <c r="EN14" s="140" t="s">
        <v>241</v>
      </c>
      <c r="EO14" s="140" t="s">
        <v>241</v>
      </c>
      <c r="EP14" s="140" t="s">
        <v>241</v>
      </c>
      <c r="EQ14" s="140" t="s">
        <v>241</v>
      </c>
      <c r="ER14" s="140" t="s">
        <v>241</v>
      </c>
      <c r="ES14" s="140" t="s">
        <v>241</v>
      </c>
      <c r="ET14" s="140" t="s">
        <v>241</v>
      </c>
      <c r="EU14" s="140" t="s">
        <v>241</v>
      </c>
      <c r="EV14" s="140" t="s">
        <v>241</v>
      </c>
      <c r="EW14" s="140" t="s">
        <v>241</v>
      </c>
      <c r="EX14" s="140" t="s">
        <v>241</v>
      </c>
      <c r="EY14" s="140" t="s">
        <v>241</v>
      </c>
      <c r="EZ14" s="140" t="s">
        <v>241</v>
      </c>
      <c r="FA14" s="140" t="s">
        <v>241</v>
      </c>
      <c r="FB14" s="140" t="s">
        <v>241</v>
      </c>
      <c r="FC14" s="140" t="s">
        <v>241</v>
      </c>
      <c r="FD14" s="140" t="s">
        <v>241</v>
      </c>
      <c r="FE14" s="134"/>
      <c r="FF14" s="120"/>
      <c r="FG14" s="75"/>
      <c r="FH14" s="75"/>
      <c r="FI14" s="75"/>
      <c r="FJ14" s="75"/>
      <c r="FK14" s="75"/>
      <c r="FL14" s="75"/>
      <c r="FM14" s="75"/>
      <c r="FN14" s="75"/>
      <c r="FO14" s="83"/>
      <c r="FP14" s="75"/>
      <c r="FQ14" s="75"/>
      <c r="FR14" s="75"/>
      <c r="FS14" s="75"/>
      <c r="FT14" s="117"/>
      <c r="FU14" s="75"/>
      <c r="FV14" s="75"/>
      <c r="FW14" s="75"/>
      <c r="FX14" s="75"/>
      <c r="FY14" s="119"/>
      <c r="FZ14" s="75"/>
      <c r="GA14" s="75"/>
      <c r="GB14" s="75"/>
      <c r="GC14" s="75"/>
      <c r="GD14" s="117"/>
      <c r="GE14" s="75"/>
      <c r="GF14" s="75"/>
      <c r="GG14" s="75"/>
      <c r="GH14" s="75"/>
      <c r="GI14" s="119"/>
      <c r="GJ14" s="75"/>
      <c r="GK14" s="75"/>
      <c r="GL14" s="75"/>
      <c r="GM14" s="75"/>
      <c r="GN14" s="117"/>
      <c r="GO14" s="75"/>
      <c r="GP14" s="75"/>
      <c r="GQ14" s="75"/>
      <c r="GR14" s="75"/>
      <c r="GS14" s="119"/>
      <c r="GT14" s="75"/>
      <c r="GU14" s="75"/>
      <c r="GV14" s="75"/>
      <c r="GW14" s="75"/>
      <c r="GX14" s="117"/>
      <c r="GY14" s="75"/>
      <c r="GZ14" s="75"/>
      <c r="HA14" s="75"/>
      <c r="HB14" s="75"/>
      <c r="HC14" s="119"/>
      <c r="HD14" s="187"/>
      <c r="HE14" s="112"/>
      <c r="HF14" s="186"/>
      <c r="HG14" s="186"/>
      <c r="HH14" s="186"/>
      <c r="HI14" s="186"/>
      <c r="HJ14" s="186"/>
      <c r="HK14" s="186"/>
      <c r="HL14" s="186"/>
      <c r="HM14" s="187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83"/>
      <c r="IL14" s="87">
        <f t="shared" si="0"/>
        <v>14</v>
      </c>
      <c r="IM14" s="87">
        <f t="shared" si="1"/>
        <v>49</v>
      </c>
      <c r="IN14" s="87">
        <f t="shared" si="2"/>
        <v>49</v>
      </c>
    </row>
    <row r="15" spans="1:248" s="190" customFormat="1" ht="24" customHeight="1">
      <c r="A15" s="191">
        <f t="shared" si="3"/>
        <v>14</v>
      </c>
      <c r="B15" s="211" t="s">
        <v>275</v>
      </c>
      <c r="C15" s="191" t="s">
        <v>243</v>
      </c>
      <c r="D15" s="192">
        <f>COUNTIF(E15:IL15,火花營進度簡報!U$128)</f>
        <v>3</v>
      </c>
      <c r="E15" s="140">
        <v>44121</v>
      </c>
      <c r="F15" s="140">
        <v>44121</v>
      </c>
      <c r="G15" s="140">
        <v>44121</v>
      </c>
      <c r="H15" s="140">
        <v>44121</v>
      </c>
      <c r="I15" s="134">
        <v>44121</v>
      </c>
      <c r="J15" s="140">
        <v>44135</v>
      </c>
      <c r="K15" s="140">
        <v>44135</v>
      </c>
      <c r="L15" s="140">
        <v>44135</v>
      </c>
      <c r="M15" s="140">
        <v>44142</v>
      </c>
      <c r="N15" s="140">
        <v>44142</v>
      </c>
      <c r="O15" s="140">
        <v>44142</v>
      </c>
      <c r="P15" s="140">
        <v>44324</v>
      </c>
      <c r="Q15" s="140">
        <v>44324</v>
      </c>
      <c r="R15" s="83">
        <v>44324</v>
      </c>
      <c r="S15" s="140">
        <v>44324</v>
      </c>
      <c r="T15" s="140">
        <v>44303</v>
      </c>
      <c r="U15" s="140">
        <v>44303</v>
      </c>
      <c r="V15" s="140">
        <v>44170</v>
      </c>
      <c r="W15" s="117">
        <v>44324</v>
      </c>
      <c r="X15" s="140">
        <v>44177</v>
      </c>
      <c r="Y15" s="140">
        <v>44303</v>
      </c>
      <c r="Z15" s="140">
        <v>44205</v>
      </c>
      <c r="AA15" s="140">
        <v>44303</v>
      </c>
      <c r="AB15" s="119">
        <v>44303</v>
      </c>
      <c r="AC15" s="140">
        <v>44226</v>
      </c>
      <c r="AD15" s="140">
        <v>44324</v>
      </c>
      <c r="AE15" s="140">
        <v>44324</v>
      </c>
      <c r="AF15" s="140">
        <v>44331</v>
      </c>
      <c r="AG15" s="117">
        <v>44331</v>
      </c>
      <c r="AH15" s="140">
        <v>44310</v>
      </c>
      <c r="AI15" s="140">
        <v>44310</v>
      </c>
      <c r="AJ15" s="140">
        <v>44331</v>
      </c>
      <c r="AK15" s="140">
        <v>44331</v>
      </c>
      <c r="AL15" s="119">
        <v>44331</v>
      </c>
      <c r="AM15" s="140">
        <v>44261</v>
      </c>
      <c r="AN15" s="140">
        <v>44261</v>
      </c>
      <c r="AO15" s="140">
        <v>44268</v>
      </c>
      <c r="AP15" s="140">
        <v>44282</v>
      </c>
      <c r="AQ15" s="117">
        <v>44282</v>
      </c>
      <c r="AR15" s="140">
        <v>44296</v>
      </c>
      <c r="AS15" s="140">
        <v>44331</v>
      </c>
      <c r="AT15" s="140">
        <v>44338</v>
      </c>
      <c r="AU15" s="140">
        <v>44338</v>
      </c>
      <c r="AV15" s="119">
        <v>44338</v>
      </c>
      <c r="AW15" s="140">
        <v>44345</v>
      </c>
      <c r="AX15" s="140">
        <v>44345</v>
      </c>
      <c r="AY15" s="140">
        <v>44345</v>
      </c>
      <c r="AZ15" s="140">
        <v>44352</v>
      </c>
      <c r="BA15" s="117">
        <v>44352</v>
      </c>
      <c r="BB15" s="140">
        <v>44352</v>
      </c>
      <c r="BC15" s="140"/>
      <c r="BD15" s="140"/>
      <c r="BE15" s="140"/>
      <c r="BF15" s="119"/>
      <c r="BG15" s="75"/>
      <c r="BH15" s="112"/>
      <c r="BI15" s="140"/>
      <c r="BJ15" s="140"/>
      <c r="BK15" s="140"/>
      <c r="BL15" s="140"/>
      <c r="BM15" s="140"/>
      <c r="BN15" s="140"/>
      <c r="BO15" s="140" t="s">
        <v>241</v>
      </c>
      <c r="BP15" s="140" t="s">
        <v>241</v>
      </c>
      <c r="BQ15" s="140" t="s">
        <v>241</v>
      </c>
      <c r="BR15" s="140" t="s">
        <v>241</v>
      </c>
      <c r="BS15" s="140" t="s">
        <v>241</v>
      </c>
      <c r="BT15" s="140" t="s">
        <v>241</v>
      </c>
      <c r="BU15" s="140" t="s">
        <v>241</v>
      </c>
      <c r="BV15" s="140" t="s">
        <v>241</v>
      </c>
      <c r="BW15" s="140" t="s">
        <v>241</v>
      </c>
      <c r="BX15" s="140" t="s">
        <v>241</v>
      </c>
      <c r="BY15" s="140" t="s">
        <v>241</v>
      </c>
      <c r="BZ15" s="140" t="s">
        <v>241</v>
      </c>
      <c r="CA15" s="140" t="s">
        <v>241</v>
      </c>
      <c r="CB15" s="140" t="s">
        <v>241</v>
      </c>
      <c r="CC15" s="140" t="s">
        <v>241</v>
      </c>
      <c r="CD15" s="134"/>
      <c r="CE15" s="82"/>
      <c r="CF15" s="189"/>
      <c r="CG15" s="140" t="s">
        <v>241</v>
      </c>
      <c r="CH15" s="140" t="s">
        <v>241</v>
      </c>
      <c r="CI15" s="140" t="s">
        <v>241</v>
      </c>
      <c r="CJ15" s="140" t="s">
        <v>241</v>
      </c>
      <c r="CK15" s="140" t="s">
        <v>241</v>
      </c>
      <c r="CL15" s="140" t="s">
        <v>241</v>
      </c>
      <c r="CM15" s="140" t="s">
        <v>241</v>
      </c>
      <c r="CN15" s="140" t="s">
        <v>241</v>
      </c>
      <c r="CO15" s="83"/>
      <c r="CP15" s="140" t="s">
        <v>241</v>
      </c>
      <c r="CQ15" s="140" t="s">
        <v>241</v>
      </c>
      <c r="CR15" s="140" t="s">
        <v>241</v>
      </c>
      <c r="CS15" s="140" t="s">
        <v>241</v>
      </c>
      <c r="CT15" s="117"/>
      <c r="CU15" s="140" t="s">
        <v>241</v>
      </c>
      <c r="CV15" s="140" t="s">
        <v>241</v>
      </c>
      <c r="CW15" s="140" t="s">
        <v>241</v>
      </c>
      <c r="CX15" s="140" t="s">
        <v>241</v>
      </c>
      <c r="CY15" s="119"/>
      <c r="CZ15" s="140" t="s">
        <v>241</v>
      </c>
      <c r="DA15" s="140" t="s">
        <v>241</v>
      </c>
      <c r="DB15" s="140" t="s">
        <v>241</v>
      </c>
      <c r="DC15" s="140" t="s">
        <v>241</v>
      </c>
      <c r="DD15" s="117"/>
      <c r="DE15" s="140" t="s">
        <v>241</v>
      </c>
      <c r="DF15" s="140" t="s">
        <v>241</v>
      </c>
      <c r="DG15" s="140" t="s">
        <v>241</v>
      </c>
      <c r="DH15" s="140" t="s">
        <v>241</v>
      </c>
      <c r="DI15" s="119"/>
      <c r="DJ15" s="140" t="s">
        <v>241</v>
      </c>
      <c r="DK15" s="140" t="s">
        <v>241</v>
      </c>
      <c r="DL15" s="140" t="s">
        <v>241</v>
      </c>
      <c r="DM15" s="140" t="s">
        <v>241</v>
      </c>
      <c r="DN15" s="117"/>
      <c r="DO15" s="140" t="s">
        <v>241</v>
      </c>
      <c r="DP15" s="140" t="s">
        <v>241</v>
      </c>
      <c r="DQ15" s="140" t="s">
        <v>241</v>
      </c>
      <c r="DR15" s="140" t="s">
        <v>241</v>
      </c>
      <c r="DS15" s="119"/>
      <c r="DT15" s="140" t="s">
        <v>241</v>
      </c>
      <c r="DU15" s="140" t="s">
        <v>241</v>
      </c>
      <c r="DV15" s="140" t="s">
        <v>241</v>
      </c>
      <c r="DW15" s="140" t="s">
        <v>241</v>
      </c>
      <c r="DX15" s="117"/>
      <c r="DY15" s="140" t="s">
        <v>241</v>
      </c>
      <c r="DZ15" s="140" t="s">
        <v>241</v>
      </c>
      <c r="EA15" s="140" t="s">
        <v>241</v>
      </c>
      <c r="EB15" s="140" t="s">
        <v>241</v>
      </c>
      <c r="EC15" s="119"/>
      <c r="ED15" s="75"/>
      <c r="EE15" s="112"/>
      <c r="EF15" s="140" t="s">
        <v>241</v>
      </c>
      <c r="EG15" s="140" t="s">
        <v>241</v>
      </c>
      <c r="EH15" s="140" t="s">
        <v>241</v>
      </c>
      <c r="EI15" s="140" t="s">
        <v>241</v>
      </c>
      <c r="EJ15" s="140" t="s">
        <v>241</v>
      </c>
      <c r="EK15" s="140" t="s">
        <v>241</v>
      </c>
      <c r="EL15" s="140" t="s">
        <v>241</v>
      </c>
      <c r="EM15" s="140" t="s">
        <v>241</v>
      </c>
      <c r="EN15" s="140" t="s">
        <v>241</v>
      </c>
      <c r="EO15" s="140" t="s">
        <v>241</v>
      </c>
      <c r="EP15" s="140" t="s">
        <v>241</v>
      </c>
      <c r="EQ15" s="140" t="s">
        <v>241</v>
      </c>
      <c r="ER15" s="140" t="s">
        <v>241</v>
      </c>
      <c r="ES15" s="140" t="s">
        <v>241</v>
      </c>
      <c r="ET15" s="140" t="s">
        <v>241</v>
      </c>
      <c r="EU15" s="140" t="s">
        <v>241</v>
      </c>
      <c r="EV15" s="140" t="s">
        <v>241</v>
      </c>
      <c r="EW15" s="140" t="s">
        <v>241</v>
      </c>
      <c r="EX15" s="140" t="s">
        <v>241</v>
      </c>
      <c r="EY15" s="140" t="s">
        <v>241</v>
      </c>
      <c r="EZ15" s="140" t="s">
        <v>241</v>
      </c>
      <c r="FA15" s="140" t="s">
        <v>241</v>
      </c>
      <c r="FB15" s="140" t="s">
        <v>241</v>
      </c>
      <c r="FC15" s="140" t="s">
        <v>241</v>
      </c>
      <c r="FD15" s="140" t="s">
        <v>241</v>
      </c>
      <c r="FE15" s="134"/>
      <c r="FF15" s="120"/>
      <c r="FG15" s="75"/>
      <c r="FH15" s="75"/>
      <c r="FI15" s="75"/>
      <c r="FJ15" s="75"/>
      <c r="FK15" s="75"/>
      <c r="FL15" s="75"/>
      <c r="FM15" s="75"/>
      <c r="FN15" s="75"/>
      <c r="FO15" s="83"/>
      <c r="FP15" s="75"/>
      <c r="FQ15" s="75"/>
      <c r="FR15" s="75"/>
      <c r="FS15" s="75"/>
      <c r="FT15" s="117"/>
      <c r="FU15" s="75"/>
      <c r="FV15" s="75"/>
      <c r="FW15" s="75"/>
      <c r="FX15" s="75"/>
      <c r="FY15" s="119"/>
      <c r="FZ15" s="75"/>
      <c r="GA15" s="75"/>
      <c r="GB15" s="75"/>
      <c r="GC15" s="75"/>
      <c r="GD15" s="117"/>
      <c r="GE15" s="75"/>
      <c r="GF15" s="75"/>
      <c r="GG15" s="75"/>
      <c r="GH15" s="75"/>
      <c r="GI15" s="119"/>
      <c r="GJ15" s="75"/>
      <c r="GK15" s="75"/>
      <c r="GL15" s="75"/>
      <c r="GM15" s="75"/>
      <c r="GN15" s="117"/>
      <c r="GO15" s="75"/>
      <c r="GP15" s="75"/>
      <c r="GQ15" s="75"/>
      <c r="GR15" s="75"/>
      <c r="GS15" s="119"/>
      <c r="GT15" s="75"/>
      <c r="GU15" s="75"/>
      <c r="GV15" s="75"/>
      <c r="GW15" s="75"/>
      <c r="GX15" s="117"/>
      <c r="GY15" s="75"/>
      <c r="GZ15" s="75"/>
      <c r="HA15" s="75"/>
      <c r="HB15" s="75"/>
      <c r="HC15" s="119"/>
      <c r="HD15" s="187"/>
      <c r="HE15" s="112"/>
      <c r="HF15" s="186"/>
      <c r="HG15" s="186"/>
      <c r="HH15" s="186"/>
      <c r="HI15" s="186"/>
      <c r="HJ15" s="186"/>
      <c r="HK15" s="186"/>
      <c r="HL15" s="186"/>
      <c r="HM15" s="187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83"/>
      <c r="IL15" s="87">
        <f t="shared" si="0"/>
        <v>4</v>
      </c>
      <c r="IM15" s="87">
        <f t="shared" si="1"/>
        <v>49</v>
      </c>
      <c r="IN15" s="87">
        <f t="shared" si="2"/>
        <v>49</v>
      </c>
    </row>
    <row r="16" spans="1:248" s="190" customFormat="1" ht="24" customHeight="1">
      <c r="A16" s="191">
        <f t="shared" si="3"/>
        <v>15</v>
      </c>
      <c r="B16" s="211" t="s">
        <v>275</v>
      </c>
      <c r="C16" s="191" t="s">
        <v>266</v>
      </c>
      <c r="D16" s="192">
        <f>COUNTIF(E16:IL16,火花營進度簡報!U$128)</f>
        <v>0</v>
      </c>
      <c r="E16" s="140">
        <v>43729</v>
      </c>
      <c r="F16" s="140">
        <v>43729</v>
      </c>
      <c r="G16" s="140">
        <v>43736</v>
      </c>
      <c r="H16" s="140">
        <v>43736</v>
      </c>
      <c r="I16" s="134">
        <v>43736</v>
      </c>
      <c r="J16" s="140">
        <v>43750</v>
      </c>
      <c r="K16" s="140">
        <v>43750</v>
      </c>
      <c r="L16" s="140">
        <v>43750</v>
      </c>
      <c r="M16" s="75">
        <v>43757</v>
      </c>
      <c r="N16" s="75">
        <v>43757</v>
      </c>
      <c r="O16" s="140">
        <v>43771</v>
      </c>
      <c r="P16" s="140">
        <v>43834</v>
      </c>
      <c r="Q16" s="140">
        <v>43834</v>
      </c>
      <c r="R16" s="83">
        <v>43834</v>
      </c>
      <c r="S16" s="140">
        <v>43834</v>
      </c>
      <c r="T16" s="140">
        <v>43778</v>
      </c>
      <c r="U16" s="140">
        <v>43792</v>
      </c>
      <c r="V16" s="140">
        <v>43792</v>
      </c>
      <c r="W16" s="117">
        <v>43834</v>
      </c>
      <c r="X16" s="140">
        <v>43841</v>
      </c>
      <c r="Y16" s="140">
        <v>43806</v>
      </c>
      <c r="Z16" s="140">
        <v>43841</v>
      </c>
      <c r="AA16" s="140">
        <v>43841</v>
      </c>
      <c r="AB16" s="119">
        <v>43841</v>
      </c>
      <c r="AC16" s="140">
        <v>44009</v>
      </c>
      <c r="AD16" s="140">
        <v>44009</v>
      </c>
      <c r="AE16" s="140">
        <v>44009</v>
      </c>
      <c r="AF16" s="140">
        <v>44114</v>
      </c>
      <c r="AG16" s="117">
        <v>44114</v>
      </c>
      <c r="AH16" s="140">
        <v>44009</v>
      </c>
      <c r="AI16" s="140">
        <v>44016</v>
      </c>
      <c r="AJ16" s="140">
        <v>44016</v>
      </c>
      <c r="AK16" s="140">
        <v>44016</v>
      </c>
      <c r="AL16" s="119">
        <v>44016</v>
      </c>
      <c r="AM16" s="140">
        <v>44114</v>
      </c>
      <c r="AN16" s="140">
        <v>44128</v>
      </c>
      <c r="AO16" s="140">
        <v>44142</v>
      </c>
      <c r="AP16" s="140">
        <v>44149</v>
      </c>
      <c r="AQ16" s="117">
        <v>44149</v>
      </c>
      <c r="AR16" s="140">
        <v>44149</v>
      </c>
      <c r="AS16" s="140">
        <v>44135</v>
      </c>
      <c r="AT16" s="140">
        <v>44135</v>
      </c>
      <c r="AU16" s="140">
        <v>44142</v>
      </c>
      <c r="AV16" s="119">
        <v>44149</v>
      </c>
      <c r="AW16" s="140">
        <v>44149</v>
      </c>
      <c r="AX16" s="140">
        <v>44310</v>
      </c>
      <c r="AY16" s="140">
        <v>44310</v>
      </c>
      <c r="AZ16" s="140">
        <v>44310</v>
      </c>
      <c r="BA16" s="117">
        <v>44310</v>
      </c>
      <c r="BB16" s="140">
        <v>44324</v>
      </c>
      <c r="BC16" s="140">
        <v>44156</v>
      </c>
      <c r="BD16" s="140">
        <v>44345</v>
      </c>
      <c r="BE16" s="140">
        <v>44324</v>
      </c>
      <c r="BF16" s="119">
        <v>44345</v>
      </c>
      <c r="BG16" s="75"/>
      <c r="BH16" s="112">
        <v>44345</v>
      </c>
      <c r="BI16" s="140"/>
      <c r="BJ16" s="140"/>
      <c r="BK16" s="140"/>
      <c r="BL16" s="140"/>
      <c r="BM16" s="140"/>
      <c r="BN16" s="140"/>
      <c r="BO16" s="140" t="s">
        <v>241</v>
      </c>
      <c r="BP16" s="140" t="s">
        <v>241</v>
      </c>
      <c r="BQ16" s="140" t="s">
        <v>241</v>
      </c>
      <c r="BR16" s="140" t="s">
        <v>241</v>
      </c>
      <c r="BS16" s="140" t="s">
        <v>241</v>
      </c>
      <c r="BT16" s="140" t="s">
        <v>241</v>
      </c>
      <c r="BU16" s="140" t="s">
        <v>241</v>
      </c>
      <c r="BV16" s="140" t="s">
        <v>241</v>
      </c>
      <c r="BW16" s="140" t="s">
        <v>241</v>
      </c>
      <c r="BX16" s="140" t="s">
        <v>241</v>
      </c>
      <c r="BY16" s="140" t="s">
        <v>241</v>
      </c>
      <c r="BZ16" s="140" t="s">
        <v>241</v>
      </c>
      <c r="CA16" s="140" t="s">
        <v>241</v>
      </c>
      <c r="CB16" s="140" t="s">
        <v>241</v>
      </c>
      <c r="CC16" s="140" t="s">
        <v>241</v>
      </c>
      <c r="CD16" s="134"/>
      <c r="CE16" s="82"/>
      <c r="CF16" s="189"/>
      <c r="CG16" s="140">
        <v>44163</v>
      </c>
      <c r="CH16" s="140">
        <v>44163</v>
      </c>
      <c r="CI16" s="140">
        <v>44163</v>
      </c>
      <c r="CJ16" s="140">
        <v>44177</v>
      </c>
      <c r="CK16" s="140">
        <v>44177</v>
      </c>
      <c r="CL16" s="140">
        <v>44198</v>
      </c>
      <c r="CM16" s="140">
        <v>44324</v>
      </c>
      <c r="CN16" s="140">
        <v>44198</v>
      </c>
      <c r="CO16" s="83">
        <v>44324</v>
      </c>
      <c r="CP16" s="140">
        <v>44338</v>
      </c>
      <c r="CQ16" s="140">
        <v>44205</v>
      </c>
      <c r="CR16" s="140">
        <v>44212</v>
      </c>
      <c r="CS16" s="140">
        <v>44219</v>
      </c>
      <c r="CT16" s="117">
        <v>44338</v>
      </c>
      <c r="CU16" s="140">
        <v>44226</v>
      </c>
      <c r="CV16" s="140">
        <v>44233</v>
      </c>
      <c r="CW16" s="140">
        <v>44268</v>
      </c>
      <c r="CX16" s="140" t="s">
        <v>241</v>
      </c>
      <c r="CY16" s="119"/>
      <c r="CZ16" s="140">
        <v>44303</v>
      </c>
      <c r="DA16" s="140">
        <v>44303</v>
      </c>
      <c r="DB16" s="140">
        <v>44345</v>
      </c>
      <c r="DC16" s="140"/>
      <c r="DD16" s="117">
        <v>44345</v>
      </c>
      <c r="DE16" s="140">
        <v>44261</v>
      </c>
      <c r="DF16" s="140">
        <v>44268</v>
      </c>
      <c r="DG16" s="140">
        <v>44275</v>
      </c>
      <c r="DH16" s="140" t="s">
        <v>241</v>
      </c>
      <c r="DI16" s="119"/>
      <c r="DJ16" s="140">
        <v>44282</v>
      </c>
      <c r="DK16" s="140">
        <v>44282</v>
      </c>
      <c r="DL16" s="140">
        <v>44345</v>
      </c>
      <c r="DM16" s="140">
        <v>44345</v>
      </c>
      <c r="DN16" s="117">
        <v>44345</v>
      </c>
      <c r="DO16" s="140" t="s">
        <v>241</v>
      </c>
      <c r="DP16" s="140" t="s">
        <v>241</v>
      </c>
      <c r="DQ16" s="140" t="s">
        <v>241</v>
      </c>
      <c r="DR16" s="140" t="s">
        <v>241</v>
      </c>
      <c r="DS16" s="119"/>
      <c r="DT16" s="140" t="s">
        <v>241</v>
      </c>
      <c r="DU16" s="140" t="s">
        <v>241</v>
      </c>
      <c r="DV16" s="140" t="s">
        <v>241</v>
      </c>
      <c r="DW16" s="140" t="s">
        <v>241</v>
      </c>
      <c r="DX16" s="117"/>
      <c r="DY16" s="140" t="s">
        <v>241</v>
      </c>
      <c r="DZ16" s="140" t="s">
        <v>241</v>
      </c>
      <c r="EA16" s="140" t="s">
        <v>241</v>
      </c>
      <c r="EB16" s="140" t="s">
        <v>241</v>
      </c>
      <c r="EC16" s="119"/>
      <c r="ED16" s="75"/>
      <c r="EE16" s="112"/>
      <c r="EF16" s="140" t="s">
        <v>241</v>
      </c>
      <c r="EG16" s="140" t="s">
        <v>241</v>
      </c>
      <c r="EH16" s="140" t="s">
        <v>241</v>
      </c>
      <c r="EI16" s="140" t="s">
        <v>241</v>
      </c>
      <c r="EJ16" s="140" t="s">
        <v>241</v>
      </c>
      <c r="EK16" s="140" t="s">
        <v>241</v>
      </c>
      <c r="EL16" s="140" t="s">
        <v>241</v>
      </c>
      <c r="EM16" s="140" t="s">
        <v>241</v>
      </c>
      <c r="EN16" s="140" t="s">
        <v>241</v>
      </c>
      <c r="EO16" s="140" t="s">
        <v>241</v>
      </c>
      <c r="EP16" s="140" t="s">
        <v>241</v>
      </c>
      <c r="EQ16" s="140" t="s">
        <v>241</v>
      </c>
      <c r="ER16" s="140" t="s">
        <v>241</v>
      </c>
      <c r="ES16" s="140" t="s">
        <v>241</v>
      </c>
      <c r="ET16" s="140" t="s">
        <v>241</v>
      </c>
      <c r="EU16" s="140" t="s">
        <v>241</v>
      </c>
      <c r="EV16" s="140" t="s">
        <v>241</v>
      </c>
      <c r="EW16" s="140" t="s">
        <v>241</v>
      </c>
      <c r="EX16" s="140" t="s">
        <v>241</v>
      </c>
      <c r="EY16" s="140" t="s">
        <v>241</v>
      </c>
      <c r="EZ16" s="140" t="s">
        <v>241</v>
      </c>
      <c r="FA16" s="140" t="s">
        <v>241</v>
      </c>
      <c r="FB16" s="140" t="s">
        <v>241</v>
      </c>
      <c r="FC16" s="140" t="s">
        <v>241</v>
      </c>
      <c r="FD16" s="140" t="s">
        <v>241</v>
      </c>
      <c r="FE16" s="134"/>
      <c r="FF16" s="120"/>
      <c r="FG16" s="75"/>
      <c r="FH16" s="75"/>
      <c r="FI16" s="75"/>
      <c r="FJ16" s="75"/>
      <c r="FK16" s="75"/>
      <c r="FL16" s="75"/>
      <c r="FM16" s="75"/>
      <c r="FN16" s="75"/>
      <c r="FO16" s="83"/>
      <c r="FP16" s="75"/>
      <c r="FQ16" s="75"/>
      <c r="FR16" s="75"/>
      <c r="FS16" s="75"/>
      <c r="FT16" s="117"/>
      <c r="FU16" s="75"/>
      <c r="FV16" s="75"/>
      <c r="FW16" s="75"/>
      <c r="FX16" s="75"/>
      <c r="FY16" s="119"/>
      <c r="FZ16" s="75"/>
      <c r="GA16" s="75"/>
      <c r="GB16" s="75"/>
      <c r="GC16" s="75"/>
      <c r="GD16" s="117"/>
      <c r="GE16" s="75"/>
      <c r="GF16" s="75"/>
      <c r="GG16" s="75"/>
      <c r="GH16" s="75"/>
      <c r="GI16" s="119"/>
      <c r="GJ16" s="75"/>
      <c r="GK16" s="75"/>
      <c r="GL16" s="75"/>
      <c r="GM16" s="75"/>
      <c r="GN16" s="117"/>
      <c r="GO16" s="75"/>
      <c r="GP16" s="75"/>
      <c r="GQ16" s="75"/>
      <c r="GR16" s="75"/>
      <c r="GS16" s="119"/>
      <c r="GT16" s="75"/>
      <c r="GU16" s="75"/>
      <c r="GV16" s="75"/>
      <c r="GW16" s="75"/>
      <c r="GX16" s="117"/>
      <c r="GY16" s="75"/>
      <c r="GZ16" s="75"/>
      <c r="HA16" s="75"/>
      <c r="HB16" s="75"/>
      <c r="HC16" s="119"/>
      <c r="HD16" s="187"/>
      <c r="HE16" s="112"/>
      <c r="HF16" s="186"/>
      <c r="HG16" s="186"/>
      <c r="HH16" s="186"/>
      <c r="HI16" s="186"/>
      <c r="HJ16" s="186"/>
      <c r="HK16" s="186"/>
      <c r="HL16" s="186"/>
      <c r="HM16" s="187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83"/>
      <c r="IL16" s="87">
        <f>COUNTBLANK(J16:BF16)</f>
        <v>0</v>
      </c>
      <c r="IM16" s="87">
        <f>COUNTBLANK(CG16:EC16)</f>
        <v>20</v>
      </c>
      <c r="IN16" s="87">
        <f>COUNTBLANK(FG16:HC16)</f>
        <v>49</v>
      </c>
    </row>
    <row r="17" spans="1:248" s="190" customFormat="1" ht="24" customHeight="1">
      <c r="A17" s="191">
        <f t="shared" si="3"/>
        <v>16</v>
      </c>
      <c r="B17" s="211" t="s">
        <v>275</v>
      </c>
      <c r="C17" s="191" t="s">
        <v>266</v>
      </c>
      <c r="D17" s="192">
        <f>COUNTIF(E17:IL17,火花營進度簡報!U$128)</f>
        <v>4</v>
      </c>
      <c r="E17" s="140">
        <v>43729</v>
      </c>
      <c r="F17" s="140">
        <v>43729</v>
      </c>
      <c r="G17" s="140">
        <v>43736</v>
      </c>
      <c r="H17" s="140">
        <v>43736</v>
      </c>
      <c r="I17" s="134">
        <v>43736</v>
      </c>
      <c r="J17" s="140">
        <v>43750</v>
      </c>
      <c r="K17" s="140">
        <v>43750</v>
      </c>
      <c r="L17" s="140">
        <v>43750</v>
      </c>
      <c r="M17" s="140">
        <v>43750</v>
      </c>
      <c r="N17" s="75">
        <v>43757</v>
      </c>
      <c r="O17" s="75">
        <v>43757</v>
      </c>
      <c r="P17" s="75">
        <v>43757</v>
      </c>
      <c r="Q17" s="75">
        <v>43757</v>
      </c>
      <c r="R17" s="83">
        <v>43757</v>
      </c>
      <c r="S17" s="140">
        <v>43771</v>
      </c>
      <c r="T17" s="140">
        <v>43771</v>
      </c>
      <c r="U17" s="140">
        <v>43771</v>
      </c>
      <c r="V17" s="140">
        <v>43771</v>
      </c>
      <c r="W17" s="117">
        <v>43771</v>
      </c>
      <c r="X17" s="140">
        <v>43841</v>
      </c>
      <c r="Y17" s="140">
        <v>43771</v>
      </c>
      <c r="Z17" s="140">
        <v>43841</v>
      </c>
      <c r="AA17" s="140">
        <v>44009</v>
      </c>
      <c r="AB17" s="119">
        <v>44009</v>
      </c>
      <c r="AC17" s="140">
        <v>44107</v>
      </c>
      <c r="AD17" s="140">
        <v>44114</v>
      </c>
      <c r="AE17" s="140">
        <v>44107</v>
      </c>
      <c r="AF17" s="140">
        <v>44114</v>
      </c>
      <c r="AG17" s="117">
        <v>44114</v>
      </c>
      <c r="AH17" s="140">
        <v>44009</v>
      </c>
      <c r="AI17" s="140">
        <v>44016</v>
      </c>
      <c r="AJ17" s="140">
        <v>44016</v>
      </c>
      <c r="AK17" s="140">
        <v>44016</v>
      </c>
      <c r="AL17" s="119">
        <v>44016</v>
      </c>
      <c r="AM17" s="140">
        <v>44016</v>
      </c>
      <c r="AN17" s="140">
        <v>44114</v>
      </c>
      <c r="AO17" s="140">
        <v>44114</v>
      </c>
      <c r="AP17" s="140">
        <v>44114</v>
      </c>
      <c r="AQ17" s="117">
        <v>44114</v>
      </c>
      <c r="AR17" s="140">
        <v>44128</v>
      </c>
      <c r="AS17" s="140">
        <v>44128</v>
      </c>
      <c r="AT17" s="140">
        <v>44128</v>
      </c>
      <c r="AU17" s="140">
        <v>44128</v>
      </c>
      <c r="AV17" s="119">
        <v>44128</v>
      </c>
      <c r="AW17" s="140">
        <v>44128</v>
      </c>
      <c r="AX17" s="140">
        <v>44149</v>
      </c>
      <c r="AY17" s="140">
        <v>44142</v>
      </c>
      <c r="AZ17" s="140">
        <v>44142</v>
      </c>
      <c r="BA17" s="117">
        <v>44149</v>
      </c>
      <c r="BB17" s="140">
        <v>44149</v>
      </c>
      <c r="BC17" s="140">
        <v>44149</v>
      </c>
      <c r="BD17" s="140">
        <v>44352</v>
      </c>
      <c r="BE17" s="140">
        <v>44149</v>
      </c>
      <c r="BF17" s="119">
        <v>44352</v>
      </c>
      <c r="BG17" s="75"/>
      <c r="BH17" s="112">
        <v>44352</v>
      </c>
      <c r="BI17" s="140"/>
      <c r="BJ17" s="140"/>
      <c r="BK17" s="140"/>
      <c r="BL17" s="140"/>
      <c r="BM17" s="140"/>
      <c r="BN17" s="140"/>
      <c r="BO17" s="140" t="s">
        <v>241</v>
      </c>
      <c r="BP17" s="140" t="s">
        <v>241</v>
      </c>
      <c r="BQ17" s="140" t="s">
        <v>241</v>
      </c>
      <c r="BR17" s="140" t="s">
        <v>241</v>
      </c>
      <c r="BS17" s="140" t="s">
        <v>241</v>
      </c>
      <c r="BT17" s="140" t="s">
        <v>241</v>
      </c>
      <c r="BU17" s="140" t="s">
        <v>241</v>
      </c>
      <c r="BV17" s="140" t="s">
        <v>241</v>
      </c>
      <c r="BW17" s="140" t="s">
        <v>241</v>
      </c>
      <c r="BX17" s="140" t="s">
        <v>241</v>
      </c>
      <c r="BY17" s="140" t="s">
        <v>241</v>
      </c>
      <c r="BZ17" s="140" t="s">
        <v>241</v>
      </c>
      <c r="CA17" s="140" t="s">
        <v>241</v>
      </c>
      <c r="CB17" s="140" t="s">
        <v>241</v>
      </c>
      <c r="CC17" s="140" t="s">
        <v>241</v>
      </c>
      <c r="CD17" s="134"/>
      <c r="CE17" s="82"/>
      <c r="CF17" s="189"/>
      <c r="CG17" s="140">
        <v>44163</v>
      </c>
      <c r="CH17" s="140">
        <v>44163</v>
      </c>
      <c r="CI17" s="140">
        <v>44163</v>
      </c>
      <c r="CJ17" s="140">
        <v>44177</v>
      </c>
      <c r="CK17" s="140">
        <v>44177</v>
      </c>
      <c r="CL17" s="140">
        <v>44198</v>
      </c>
      <c r="CM17" s="140">
        <v>44310</v>
      </c>
      <c r="CN17" s="140">
        <v>44198</v>
      </c>
      <c r="CO17" s="83">
        <v>44310</v>
      </c>
      <c r="CP17" s="140">
        <v>44310</v>
      </c>
      <c r="CQ17" s="140">
        <v>44205</v>
      </c>
      <c r="CR17" s="140">
        <v>44212</v>
      </c>
      <c r="CS17" s="140">
        <v>44219</v>
      </c>
      <c r="CT17" s="117">
        <v>44310</v>
      </c>
      <c r="CU17" s="140">
        <v>44226</v>
      </c>
      <c r="CV17" s="140">
        <v>44233</v>
      </c>
      <c r="CW17" s="140">
        <v>44268</v>
      </c>
      <c r="CX17" s="140">
        <v>44331</v>
      </c>
      <c r="CY17" s="119">
        <v>44338</v>
      </c>
      <c r="CZ17" s="140">
        <v>44303</v>
      </c>
      <c r="DA17" s="140">
        <v>44303</v>
      </c>
      <c r="DB17" s="140">
        <v>44331</v>
      </c>
      <c r="DC17" s="140">
        <v>44345</v>
      </c>
      <c r="DD17" s="117">
        <v>44345</v>
      </c>
      <c r="DE17" s="140">
        <v>44261</v>
      </c>
      <c r="DF17" s="140">
        <v>44268</v>
      </c>
      <c r="DG17" s="140">
        <v>44275</v>
      </c>
      <c r="DH17" s="140">
        <v>44338</v>
      </c>
      <c r="DI17" s="119">
        <v>44338</v>
      </c>
      <c r="DJ17" s="140">
        <v>44282</v>
      </c>
      <c r="DK17" s="140">
        <v>44282</v>
      </c>
      <c r="DL17" s="140">
        <v>44338</v>
      </c>
      <c r="DM17" s="140">
        <v>44338</v>
      </c>
      <c r="DN17" s="117">
        <v>44338</v>
      </c>
      <c r="DO17" s="140">
        <v>44345</v>
      </c>
      <c r="DP17" s="140">
        <v>44345</v>
      </c>
      <c r="DQ17" s="140">
        <v>44352</v>
      </c>
      <c r="DR17" s="140" t="s">
        <v>241</v>
      </c>
      <c r="DS17" s="119"/>
      <c r="DT17" s="140" t="s">
        <v>241</v>
      </c>
      <c r="DU17" s="140" t="s">
        <v>241</v>
      </c>
      <c r="DV17" s="140" t="s">
        <v>241</v>
      </c>
      <c r="DW17" s="140" t="s">
        <v>241</v>
      </c>
      <c r="DX17" s="117"/>
      <c r="DY17" s="140" t="s">
        <v>241</v>
      </c>
      <c r="DZ17" s="140" t="s">
        <v>241</v>
      </c>
      <c r="EA17" s="140" t="s">
        <v>241</v>
      </c>
      <c r="EB17" s="140" t="s">
        <v>241</v>
      </c>
      <c r="EC17" s="119"/>
      <c r="ED17" s="75"/>
      <c r="EE17" s="112"/>
      <c r="EF17" s="140" t="s">
        <v>241</v>
      </c>
      <c r="EG17" s="140" t="s">
        <v>241</v>
      </c>
      <c r="EH17" s="140" t="s">
        <v>241</v>
      </c>
      <c r="EI17" s="140" t="s">
        <v>241</v>
      </c>
      <c r="EJ17" s="140" t="s">
        <v>241</v>
      </c>
      <c r="EK17" s="140" t="s">
        <v>241</v>
      </c>
      <c r="EL17" s="140" t="s">
        <v>241</v>
      </c>
      <c r="EM17" s="140" t="s">
        <v>241</v>
      </c>
      <c r="EN17" s="140" t="s">
        <v>241</v>
      </c>
      <c r="EO17" s="140" t="s">
        <v>241</v>
      </c>
      <c r="EP17" s="140" t="s">
        <v>241</v>
      </c>
      <c r="EQ17" s="140" t="s">
        <v>241</v>
      </c>
      <c r="ER17" s="140" t="s">
        <v>241</v>
      </c>
      <c r="ES17" s="140" t="s">
        <v>241</v>
      </c>
      <c r="ET17" s="140" t="s">
        <v>241</v>
      </c>
      <c r="EU17" s="140" t="s">
        <v>241</v>
      </c>
      <c r="EV17" s="140" t="s">
        <v>241</v>
      </c>
      <c r="EW17" s="140" t="s">
        <v>241</v>
      </c>
      <c r="EX17" s="140" t="s">
        <v>241</v>
      </c>
      <c r="EY17" s="140" t="s">
        <v>241</v>
      </c>
      <c r="EZ17" s="140" t="s">
        <v>241</v>
      </c>
      <c r="FA17" s="140" t="s">
        <v>241</v>
      </c>
      <c r="FB17" s="140" t="s">
        <v>241</v>
      </c>
      <c r="FC17" s="140" t="s">
        <v>241</v>
      </c>
      <c r="FD17" s="140" t="s">
        <v>241</v>
      </c>
      <c r="FE17" s="134"/>
      <c r="FF17" s="120"/>
      <c r="FG17" s="75"/>
      <c r="FH17" s="75"/>
      <c r="FI17" s="75"/>
      <c r="FJ17" s="75"/>
      <c r="FK17" s="75"/>
      <c r="FL17" s="75"/>
      <c r="FM17" s="75"/>
      <c r="FN17" s="75"/>
      <c r="FO17" s="83"/>
      <c r="FP17" s="75"/>
      <c r="FQ17" s="75"/>
      <c r="FR17" s="75"/>
      <c r="FS17" s="75"/>
      <c r="FT17" s="117"/>
      <c r="FU17" s="75"/>
      <c r="FV17" s="75"/>
      <c r="FW17" s="75"/>
      <c r="FX17" s="75"/>
      <c r="FY17" s="119"/>
      <c r="FZ17" s="75"/>
      <c r="GA17" s="75"/>
      <c r="GB17" s="75"/>
      <c r="GC17" s="75"/>
      <c r="GD17" s="117"/>
      <c r="GE17" s="75"/>
      <c r="GF17" s="75"/>
      <c r="GG17" s="75"/>
      <c r="GH17" s="75"/>
      <c r="GI17" s="119"/>
      <c r="GJ17" s="75"/>
      <c r="GK17" s="75"/>
      <c r="GL17" s="75"/>
      <c r="GM17" s="75"/>
      <c r="GN17" s="117"/>
      <c r="GO17" s="75"/>
      <c r="GP17" s="75"/>
      <c r="GQ17" s="75"/>
      <c r="GR17" s="75"/>
      <c r="GS17" s="119"/>
      <c r="GT17" s="75"/>
      <c r="GU17" s="75"/>
      <c r="GV17" s="75"/>
      <c r="GW17" s="75"/>
      <c r="GX17" s="117"/>
      <c r="GY17" s="75"/>
      <c r="GZ17" s="75"/>
      <c r="HA17" s="75"/>
      <c r="HB17" s="75"/>
      <c r="HC17" s="119"/>
      <c r="HD17" s="187"/>
      <c r="HE17" s="112"/>
      <c r="HF17" s="186"/>
      <c r="HG17" s="186"/>
      <c r="HH17" s="186"/>
      <c r="HI17" s="186"/>
      <c r="HJ17" s="186"/>
      <c r="HK17" s="186"/>
      <c r="HL17" s="186"/>
      <c r="HM17" s="187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83"/>
      <c r="IL17" s="87">
        <f>COUNTBLANK(J17:BF17)</f>
        <v>0</v>
      </c>
      <c r="IM17" s="87">
        <f>COUNTBLANK(CG17:EC17)</f>
        <v>12</v>
      </c>
      <c r="IN17" s="87">
        <f>COUNTBLANK(FG17:HC17)</f>
        <v>49</v>
      </c>
    </row>
    <row r="18" spans="1:248" s="190" customFormat="1" ht="24" customHeight="1">
      <c r="A18" s="191">
        <f t="shared" si="3"/>
        <v>17</v>
      </c>
      <c r="B18" s="211" t="s">
        <v>275</v>
      </c>
      <c r="C18" s="191" t="s">
        <v>266</v>
      </c>
      <c r="D18" s="192">
        <f>COUNTIF(E18:IL18,火花營進度簡報!U$128)</f>
        <v>0</v>
      </c>
      <c r="E18" s="140">
        <v>43729</v>
      </c>
      <c r="F18" s="140">
        <v>43729</v>
      </c>
      <c r="G18" s="140">
        <v>43736</v>
      </c>
      <c r="H18" s="140">
        <v>43736</v>
      </c>
      <c r="I18" s="134">
        <v>43736</v>
      </c>
      <c r="J18" s="75">
        <v>43757</v>
      </c>
      <c r="K18" s="75">
        <v>43757</v>
      </c>
      <c r="L18" s="75">
        <v>43757</v>
      </c>
      <c r="M18" s="140">
        <v>43771</v>
      </c>
      <c r="N18" s="140">
        <v>43771</v>
      </c>
      <c r="O18" s="140">
        <v>43841</v>
      </c>
      <c r="P18" s="140">
        <v>43841</v>
      </c>
      <c r="Q18" s="140">
        <v>43841</v>
      </c>
      <c r="R18" s="83">
        <v>43841</v>
      </c>
      <c r="S18" s="140">
        <v>43841</v>
      </c>
      <c r="T18" s="140">
        <v>43778</v>
      </c>
      <c r="U18" s="140">
        <v>43792</v>
      </c>
      <c r="V18" s="140">
        <v>44009</v>
      </c>
      <c r="W18" s="117">
        <v>44009</v>
      </c>
      <c r="X18" s="140">
        <v>44009</v>
      </c>
      <c r="Y18" s="140">
        <v>44016</v>
      </c>
      <c r="Z18" s="140">
        <v>44016</v>
      </c>
      <c r="AA18" s="140">
        <v>44114</v>
      </c>
      <c r="AB18" s="119">
        <v>44114</v>
      </c>
      <c r="AC18" s="140">
        <v>44114</v>
      </c>
      <c r="AD18" s="140">
        <v>44149</v>
      </c>
      <c r="AE18" s="140">
        <v>44149</v>
      </c>
      <c r="AF18" s="140">
        <v>44121</v>
      </c>
      <c r="AG18" s="117">
        <v>44149</v>
      </c>
      <c r="AH18" s="140">
        <v>44009</v>
      </c>
      <c r="AI18" s="140">
        <v>44128</v>
      </c>
      <c r="AJ18" s="140">
        <v>44128</v>
      </c>
      <c r="AK18" s="140">
        <v>44128</v>
      </c>
      <c r="AL18" s="119">
        <v>44128</v>
      </c>
      <c r="AM18" s="140">
        <v>44121</v>
      </c>
      <c r="AN18" s="140">
        <v>44331</v>
      </c>
      <c r="AO18" s="140">
        <v>44149</v>
      </c>
      <c r="AP18" s="140">
        <v>44331</v>
      </c>
      <c r="AQ18" s="117">
        <v>44331</v>
      </c>
      <c r="AR18" s="140">
        <v>44331</v>
      </c>
      <c r="AS18" s="140">
        <v>44135</v>
      </c>
      <c r="AT18" s="140">
        <v>44135</v>
      </c>
      <c r="AU18" s="140">
        <v>44331</v>
      </c>
      <c r="AV18" s="119">
        <v>44331</v>
      </c>
      <c r="AW18" s="140">
        <v>44331</v>
      </c>
      <c r="AX18" s="140">
        <v>44338</v>
      </c>
      <c r="AY18" s="140">
        <v>44338</v>
      </c>
      <c r="AZ18" s="140"/>
      <c r="BA18" s="117"/>
      <c r="BB18" s="140"/>
      <c r="BC18" s="140">
        <v>44156</v>
      </c>
      <c r="BD18" s="140"/>
      <c r="BE18" s="140"/>
      <c r="BF18" s="119"/>
      <c r="BG18" s="75"/>
      <c r="BH18" s="112"/>
      <c r="BI18" s="140"/>
      <c r="BJ18" s="140"/>
      <c r="BK18" s="140"/>
      <c r="BL18" s="140"/>
      <c r="BM18" s="140"/>
      <c r="BN18" s="140"/>
      <c r="BO18" s="140" t="s">
        <v>241</v>
      </c>
      <c r="BP18" s="140" t="s">
        <v>241</v>
      </c>
      <c r="BQ18" s="140" t="s">
        <v>241</v>
      </c>
      <c r="BR18" s="140" t="s">
        <v>241</v>
      </c>
      <c r="BS18" s="140" t="s">
        <v>241</v>
      </c>
      <c r="BT18" s="140" t="s">
        <v>241</v>
      </c>
      <c r="BU18" s="140" t="s">
        <v>241</v>
      </c>
      <c r="BV18" s="140" t="s">
        <v>241</v>
      </c>
      <c r="BW18" s="140" t="s">
        <v>241</v>
      </c>
      <c r="BX18" s="140" t="s">
        <v>241</v>
      </c>
      <c r="BY18" s="140" t="s">
        <v>241</v>
      </c>
      <c r="BZ18" s="140" t="s">
        <v>241</v>
      </c>
      <c r="CA18" s="140" t="s">
        <v>241</v>
      </c>
      <c r="CB18" s="140" t="s">
        <v>241</v>
      </c>
      <c r="CC18" s="140" t="s">
        <v>241</v>
      </c>
      <c r="CD18" s="134"/>
      <c r="CE18" s="82"/>
      <c r="CF18" s="189"/>
      <c r="CG18" s="140">
        <v>44163</v>
      </c>
      <c r="CH18" s="140">
        <v>44163</v>
      </c>
      <c r="CI18" s="140">
        <v>44163</v>
      </c>
      <c r="CJ18" s="140">
        <v>44177</v>
      </c>
      <c r="CK18" s="140">
        <v>44177</v>
      </c>
      <c r="CL18" s="140">
        <v>44310</v>
      </c>
      <c r="CM18" s="140">
        <v>44310</v>
      </c>
      <c r="CN18" s="140" t="s">
        <v>241</v>
      </c>
      <c r="CO18" s="83"/>
      <c r="CP18" s="140" t="s">
        <v>241</v>
      </c>
      <c r="CQ18" s="140">
        <v>44205</v>
      </c>
      <c r="CR18" s="140">
        <v>44212</v>
      </c>
      <c r="CS18" s="140">
        <v>44219</v>
      </c>
      <c r="CT18" s="117"/>
      <c r="CU18" s="140">
        <v>44226</v>
      </c>
      <c r="CV18" s="140">
        <v>44233</v>
      </c>
      <c r="CW18" s="140">
        <v>44268</v>
      </c>
      <c r="CX18" s="140" t="s">
        <v>241</v>
      </c>
      <c r="CY18" s="119"/>
      <c r="CZ18" s="140">
        <v>44303</v>
      </c>
      <c r="DA18" s="140">
        <v>44303</v>
      </c>
      <c r="DB18" s="140" t="s">
        <v>241</v>
      </c>
      <c r="DC18" s="140" t="s">
        <v>241</v>
      </c>
      <c r="DD18" s="117"/>
      <c r="DE18" s="140">
        <v>44261</v>
      </c>
      <c r="DF18" s="140">
        <v>44268</v>
      </c>
      <c r="DG18" s="140">
        <v>44275</v>
      </c>
      <c r="DH18" s="140" t="s">
        <v>241</v>
      </c>
      <c r="DI18" s="119"/>
      <c r="DJ18" s="140">
        <v>44282</v>
      </c>
      <c r="DK18" s="140">
        <v>44282</v>
      </c>
      <c r="DL18" s="140" t="s">
        <v>241</v>
      </c>
      <c r="DM18" s="140" t="s">
        <v>241</v>
      </c>
      <c r="DN18" s="117"/>
      <c r="DO18" s="140" t="s">
        <v>241</v>
      </c>
      <c r="DP18" s="140" t="s">
        <v>241</v>
      </c>
      <c r="DQ18" s="140" t="s">
        <v>241</v>
      </c>
      <c r="DR18" s="140" t="s">
        <v>241</v>
      </c>
      <c r="DS18" s="119"/>
      <c r="DT18" s="140" t="s">
        <v>241</v>
      </c>
      <c r="DU18" s="140" t="s">
        <v>241</v>
      </c>
      <c r="DV18" s="140" t="s">
        <v>241</v>
      </c>
      <c r="DW18" s="140" t="s">
        <v>241</v>
      </c>
      <c r="DX18" s="117"/>
      <c r="DY18" s="140" t="s">
        <v>241</v>
      </c>
      <c r="DZ18" s="140" t="s">
        <v>241</v>
      </c>
      <c r="EA18" s="140" t="s">
        <v>241</v>
      </c>
      <c r="EB18" s="140" t="s">
        <v>241</v>
      </c>
      <c r="EC18" s="119"/>
      <c r="ED18" s="75"/>
      <c r="EE18" s="112"/>
      <c r="EF18" s="140" t="s">
        <v>241</v>
      </c>
      <c r="EG18" s="140" t="s">
        <v>241</v>
      </c>
      <c r="EH18" s="140" t="s">
        <v>241</v>
      </c>
      <c r="EI18" s="140" t="s">
        <v>241</v>
      </c>
      <c r="EJ18" s="140" t="s">
        <v>241</v>
      </c>
      <c r="EK18" s="140" t="s">
        <v>241</v>
      </c>
      <c r="EL18" s="140" t="s">
        <v>241</v>
      </c>
      <c r="EM18" s="140" t="s">
        <v>241</v>
      </c>
      <c r="EN18" s="140" t="s">
        <v>241</v>
      </c>
      <c r="EO18" s="140" t="s">
        <v>241</v>
      </c>
      <c r="EP18" s="140" t="s">
        <v>241</v>
      </c>
      <c r="EQ18" s="140" t="s">
        <v>241</v>
      </c>
      <c r="ER18" s="140" t="s">
        <v>241</v>
      </c>
      <c r="ES18" s="140" t="s">
        <v>241</v>
      </c>
      <c r="ET18" s="140" t="s">
        <v>241</v>
      </c>
      <c r="EU18" s="140" t="s">
        <v>241</v>
      </c>
      <c r="EV18" s="140" t="s">
        <v>241</v>
      </c>
      <c r="EW18" s="140" t="s">
        <v>241</v>
      </c>
      <c r="EX18" s="140" t="s">
        <v>241</v>
      </c>
      <c r="EY18" s="140" t="s">
        <v>241</v>
      </c>
      <c r="EZ18" s="140" t="s">
        <v>241</v>
      </c>
      <c r="FA18" s="140" t="s">
        <v>241</v>
      </c>
      <c r="FB18" s="140" t="s">
        <v>241</v>
      </c>
      <c r="FC18" s="140" t="s">
        <v>241</v>
      </c>
      <c r="FD18" s="140" t="s">
        <v>241</v>
      </c>
      <c r="FE18" s="134"/>
      <c r="FF18" s="120"/>
      <c r="FG18" s="75"/>
      <c r="FH18" s="75"/>
      <c r="FI18" s="75"/>
      <c r="FJ18" s="75"/>
      <c r="FK18" s="75"/>
      <c r="FL18" s="75"/>
      <c r="FM18" s="75"/>
      <c r="FN18" s="75"/>
      <c r="FO18" s="83"/>
      <c r="FP18" s="75"/>
      <c r="FQ18" s="75"/>
      <c r="FR18" s="75"/>
      <c r="FS18" s="75"/>
      <c r="FT18" s="117"/>
      <c r="FU18" s="75"/>
      <c r="FV18" s="75"/>
      <c r="FW18" s="75"/>
      <c r="FX18" s="75"/>
      <c r="FY18" s="119"/>
      <c r="FZ18" s="75"/>
      <c r="GA18" s="75"/>
      <c r="GB18" s="75"/>
      <c r="GC18" s="75"/>
      <c r="GD18" s="117"/>
      <c r="GE18" s="75"/>
      <c r="GF18" s="75"/>
      <c r="GG18" s="75"/>
      <c r="GH18" s="75"/>
      <c r="GI18" s="119"/>
      <c r="GJ18" s="75"/>
      <c r="GK18" s="75"/>
      <c r="GL18" s="75"/>
      <c r="GM18" s="75"/>
      <c r="GN18" s="117"/>
      <c r="GO18" s="75"/>
      <c r="GP18" s="75"/>
      <c r="GQ18" s="75"/>
      <c r="GR18" s="75"/>
      <c r="GS18" s="119"/>
      <c r="GT18" s="75"/>
      <c r="GU18" s="75"/>
      <c r="GV18" s="75"/>
      <c r="GW18" s="75"/>
      <c r="GX18" s="117"/>
      <c r="GY18" s="75"/>
      <c r="GZ18" s="75"/>
      <c r="HA18" s="75"/>
      <c r="HB18" s="75"/>
      <c r="HC18" s="119"/>
      <c r="HD18" s="187"/>
      <c r="HE18" s="112"/>
      <c r="HF18" s="186"/>
      <c r="HG18" s="186"/>
      <c r="HH18" s="186"/>
      <c r="HI18" s="186"/>
      <c r="HJ18" s="186"/>
      <c r="HK18" s="186"/>
      <c r="HL18" s="186"/>
      <c r="HM18" s="187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83"/>
      <c r="IL18" s="87">
        <f>COUNTBLANK(J18:BF18)</f>
        <v>6</v>
      </c>
      <c r="IM18" s="87">
        <f>COUNTBLANK(CG18:EC18)</f>
        <v>29</v>
      </c>
      <c r="IN18" s="87">
        <f>COUNTBLANK(FG18:HC18)</f>
        <v>49</v>
      </c>
    </row>
    <row r="19" spans="1:248" s="190" customFormat="1" ht="24" customHeight="1">
      <c r="A19" s="191">
        <f t="shared" si="3"/>
        <v>18</v>
      </c>
      <c r="B19" s="211" t="s">
        <v>275</v>
      </c>
      <c r="C19" s="191" t="s">
        <v>266</v>
      </c>
      <c r="D19" s="192">
        <f>COUNTIF(E19:IL19,火花營進度簡報!U$128)</f>
        <v>3</v>
      </c>
      <c r="E19" s="140">
        <v>43729</v>
      </c>
      <c r="F19" s="140">
        <v>43729</v>
      </c>
      <c r="G19" s="140">
        <v>43736</v>
      </c>
      <c r="H19" s="140">
        <v>43736</v>
      </c>
      <c r="I19" s="134">
        <v>43736</v>
      </c>
      <c r="J19" s="140">
        <v>43771</v>
      </c>
      <c r="K19" s="140">
        <v>43771</v>
      </c>
      <c r="L19" s="140">
        <v>43834</v>
      </c>
      <c r="M19" s="140">
        <v>43841</v>
      </c>
      <c r="N19" s="140">
        <v>43841</v>
      </c>
      <c r="O19" s="140">
        <v>44009</v>
      </c>
      <c r="P19" s="140">
        <v>44009</v>
      </c>
      <c r="Q19" s="140">
        <v>44009</v>
      </c>
      <c r="R19" s="83">
        <v>44009</v>
      </c>
      <c r="S19" s="140">
        <v>44009</v>
      </c>
      <c r="T19" s="140">
        <v>43778</v>
      </c>
      <c r="U19" s="140">
        <v>43792</v>
      </c>
      <c r="V19" s="140">
        <v>43792</v>
      </c>
      <c r="W19" s="117">
        <v>44009</v>
      </c>
      <c r="X19" s="140">
        <v>44009</v>
      </c>
      <c r="Y19" s="140">
        <v>44142</v>
      </c>
      <c r="Z19" s="140">
        <v>44142</v>
      </c>
      <c r="AA19" s="140">
        <v>44149</v>
      </c>
      <c r="AB19" s="119">
        <v>44149</v>
      </c>
      <c r="AC19" s="140">
        <v>44149</v>
      </c>
      <c r="AD19" s="140">
        <v>44149</v>
      </c>
      <c r="AE19" s="140">
        <v>44107</v>
      </c>
      <c r="AF19" s="140">
        <v>44114</v>
      </c>
      <c r="AG19" s="117">
        <v>44149</v>
      </c>
      <c r="AH19" s="140">
        <v>44128</v>
      </c>
      <c r="AI19" s="140">
        <v>44128</v>
      </c>
      <c r="AJ19" s="140">
        <v>44128</v>
      </c>
      <c r="AK19" s="140">
        <v>44128</v>
      </c>
      <c r="AL19" s="119">
        <v>44128</v>
      </c>
      <c r="AM19" s="140">
        <v>44114</v>
      </c>
      <c r="AN19" s="140">
        <v>44310</v>
      </c>
      <c r="AO19" s="140">
        <v>44310</v>
      </c>
      <c r="AP19" s="140">
        <v>44310</v>
      </c>
      <c r="AQ19" s="117">
        <v>44310</v>
      </c>
      <c r="AR19" s="140">
        <v>44310</v>
      </c>
      <c r="AS19" s="140">
        <v>44149</v>
      </c>
      <c r="AT19" s="140">
        <v>44324</v>
      </c>
      <c r="AU19" s="140">
        <v>44324</v>
      </c>
      <c r="AV19" s="119">
        <v>44324</v>
      </c>
      <c r="AW19" s="140">
        <v>44324</v>
      </c>
      <c r="AX19" s="140">
        <v>44324</v>
      </c>
      <c r="AY19" s="140">
        <v>44324</v>
      </c>
      <c r="AZ19" s="140">
        <v>44324</v>
      </c>
      <c r="BA19" s="117">
        <v>44324</v>
      </c>
      <c r="BB19" s="140">
        <v>44338</v>
      </c>
      <c r="BC19" s="140">
        <v>44156</v>
      </c>
      <c r="BD19" s="140">
        <v>44338</v>
      </c>
      <c r="BE19" s="140">
        <v>44338</v>
      </c>
      <c r="BF19" s="119">
        <v>44338</v>
      </c>
      <c r="BG19" s="75"/>
      <c r="BH19" s="112">
        <v>44338</v>
      </c>
      <c r="BI19" s="140"/>
      <c r="BJ19" s="140"/>
      <c r="BK19" s="140"/>
      <c r="BL19" s="140"/>
      <c r="BM19" s="140"/>
      <c r="BN19" s="140"/>
      <c r="BO19" s="140" t="s">
        <v>241</v>
      </c>
      <c r="BP19" s="140" t="s">
        <v>241</v>
      </c>
      <c r="BQ19" s="140" t="s">
        <v>241</v>
      </c>
      <c r="BR19" s="140" t="s">
        <v>241</v>
      </c>
      <c r="BS19" s="140" t="s">
        <v>241</v>
      </c>
      <c r="BT19" s="140" t="s">
        <v>241</v>
      </c>
      <c r="BU19" s="140" t="s">
        <v>241</v>
      </c>
      <c r="BV19" s="140" t="s">
        <v>241</v>
      </c>
      <c r="BW19" s="140" t="s">
        <v>241</v>
      </c>
      <c r="BX19" s="140" t="s">
        <v>241</v>
      </c>
      <c r="BY19" s="140" t="s">
        <v>241</v>
      </c>
      <c r="BZ19" s="140" t="s">
        <v>241</v>
      </c>
      <c r="CA19" s="140" t="s">
        <v>241</v>
      </c>
      <c r="CB19" s="140" t="s">
        <v>241</v>
      </c>
      <c r="CC19" s="140" t="s">
        <v>241</v>
      </c>
      <c r="CD19" s="134"/>
      <c r="CE19" s="82"/>
      <c r="CF19" s="189"/>
      <c r="CG19" s="140">
        <v>44163</v>
      </c>
      <c r="CH19" s="140">
        <v>44163</v>
      </c>
      <c r="CI19" s="140">
        <v>44163</v>
      </c>
      <c r="CJ19" s="140">
        <v>44177</v>
      </c>
      <c r="CK19" s="140">
        <v>44177</v>
      </c>
      <c r="CL19" s="140">
        <v>44352</v>
      </c>
      <c r="CM19" s="140">
        <v>44338</v>
      </c>
      <c r="CN19" s="140">
        <v>44352</v>
      </c>
      <c r="CO19" s="83">
        <v>44352</v>
      </c>
      <c r="CP19" s="140">
        <v>44324</v>
      </c>
      <c r="CQ19" s="140">
        <v>44205</v>
      </c>
      <c r="CR19" s="140">
        <v>44212</v>
      </c>
      <c r="CS19" s="140">
        <v>44219</v>
      </c>
      <c r="CT19" s="117">
        <v>44324</v>
      </c>
      <c r="CU19" s="140">
        <v>44226</v>
      </c>
      <c r="CV19" s="140">
        <v>44233</v>
      </c>
      <c r="CW19" s="140">
        <v>44268</v>
      </c>
      <c r="CX19" s="140" t="s">
        <v>241</v>
      </c>
      <c r="CY19" s="119"/>
      <c r="CZ19" s="140" t="s">
        <v>241</v>
      </c>
      <c r="DA19" s="140" t="s">
        <v>241</v>
      </c>
      <c r="DB19" s="140" t="s">
        <v>241</v>
      </c>
      <c r="DC19" s="140" t="s">
        <v>241</v>
      </c>
      <c r="DD19" s="117"/>
      <c r="DE19" s="140">
        <v>44261</v>
      </c>
      <c r="DF19" s="140">
        <v>44268</v>
      </c>
      <c r="DG19" s="140">
        <v>44275</v>
      </c>
      <c r="DH19" s="140" t="s">
        <v>241</v>
      </c>
      <c r="DI19" s="119"/>
      <c r="DJ19" s="140">
        <v>44282</v>
      </c>
      <c r="DK19" s="140">
        <v>44282</v>
      </c>
      <c r="DL19" s="140" t="s">
        <v>241</v>
      </c>
      <c r="DM19" s="140" t="s">
        <v>241</v>
      </c>
      <c r="DN19" s="117"/>
      <c r="DO19" s="140" t="s">
        <v>241</v>
      </c>
      <c r="DP19" s="140" t="s">
        <v>241</v>
      </c>
      <c r="DQ19" s="140" t="s">
        <v>241</v>
      </c>
      <c r="DR19" s="140" t="s">
        <v>241</v>
      </c>
      <c r="DS19" s="119"/>
      <c r="DT19" s="140" t="s">
        <v>241</v>
      </c>
      <c r="DU19" s="140" t="s">
        <v>241</v>
      </c>
      <c r="DV19" s="140" t="s">
        <v>241</v>
      </c>
      <c r="DW19" s="140" t="s">
        <v>241</v>
      </c>
      <c r="DX19" s="117"/>
      <c r="DY19" s="140" t="s">
        <v>241</v>
      </c>
      <c r="DZ19" s="140" t="s">
        <v>241</v>
      </c>
      <c r="EA19" s="140" t="s">
        <v>241</v>
      </c>
      <c r="EB19" s="140" t="s">
        <v>241</v>
      </c>
      <c r="EC19" s="119"/>
      <c r="ED19" s="75"/>
      <c r="EE19" s="112"/>
      <c r="EF19" s="140" t="s">
        <v>241</v>
      </c>
      <c r="EG19" s="140" t="s">
        <v>241</v>
      </c>
      <c r="EH19" s="140" t="s">
        <v>241</v>
      </c>
      <c r="EI19" s="140" t="s">
        <v>241</v>
      </c>
      <c r="EJ19" s="140" t="s">
        <v>241</v>
      </c>
      <c r="EK19" s="140" t="s">
        <v>241</v>
      </c>
      <c r="EL19" s="140" t="s">
        <v>241</v>
      </c>
      <c r="EM19" s="140" t="s">
        <v>241</v>
      </c>
      <c r="EN19" s="140" t="s">
        <v>241</v>
      </c>
      <c r="EO19" s="140" t="s">
        <v>241</v>
      </c>
      <c r="EP19" s="140" t="s">
        <v>241</v>
      </c>
      <c r="EQ19" s="140" t="s">
        <v>241</v>
      </c>
      <c r="ER19" s="140" t="s">
        <v>241</v>
      </c>
      <c r="ES19" s="140" t="s">
        <v>241</v>
      </c>
      <c r="ET19" s="140" t="s">
        <v>241</v>
      </c>
      <c r="EU19" s="140" t="s">
        <v>241</v>
      </c>
      <c r="EV19" s="140" t="s">
        <v>241</v>
      </c>
      <c r="EW19" s="140" t="s">
        <v>241</v>
      </c>
      <c r="EX19" s="140" t="s">
        <v>241</v>
      </c>
      <c r="EY19" s="140" t="s">
        <v>241</v>
      </c>
      <c r="EZ19" s="140" t="s">
        <v>241</v>
      </c>
      <c r="FA19" s="140" t="s">
        <v>241</v>
      </c>
      <c r="FB19" s="140" t="s">
        <v>241</v>
      </c>
      <c r="FC19" s="140" t="s">
        <v>241</v>
      </c>
      <c r="FD19" s="140" t="s">
        <v>241</v>
      </c>
      <c r="FE19" s="134"/>
      <c r="FF19" s="120"/>
      <c r="FG19" s="75"/>
      <c r="FH19" s="75"/>
      <c r="FI19" s="75"/>
      <c r="FJ19" s="75"/>
      <c r="FK19" s="75"/>
      <c r="FL19" s="75"/>
      <c r="FM19" s="75"/>
      <c r="FN19" s="75"/>
      <c r="FO19" s="83"/>
      <c r="FP19" s="75"/>
      <c r="FQ19" s="75"/>
      <c r="FR19" s="75"/>
      <c r="FS19" s="75"/>
      <c r="FT19" s="117"/>
      <c r="FU19" s="75"/>
      <c r="FV19" s="75"/>
      <c r="FW19" s="75"/>
      <c r="FX19" s="75"/>
      <c r="FY19" s="119"/>
      <c r="FZ19" s="75"/>
      <c r="GA19" s="75"/>
      <c r="GB19" s="75"/>
      <c r="GC19" s="75"/>
      <c r="GD19" s="117"/>
      <c r="GE19" s="75"/>
      <c r="GF19" s="75"/>
      <c r="GG19" s="75"/>
      <c r="GH19" s="75"/>
      <c r="GI19" s="119"/>
      <c r="GJ19" s="75"/>
      <c r="GK19" s="75"/>
      <c r="GL19" s="75"/>
      <c r="GM19" s="75"/>
      <c r="GN19" s="117"/>
      <c r="GO19" s="75"/>
      <c r="GP19" s="75"/>
      <c r="GQ19" s="75"/>
      <c r="GR19" s="75"/>
      <c r="GS19" s="119"/>
      <c r="GT19" s="75"/>
      <c r="GU19" s="75"/>
      <c r="GV19" s="75"/>
      <c r="GW19" s="75"/>
      <c r="GX19" s="117"/>
      <c r="GY19" s="75"/>
      <c r="GZ19" s="75"/>
      <c r="HA19" s="75"/>
      <c r="HB19" s="75"/>
      <c r="HC19" s="119"/>
      <c r="HD19" s="187"/>
      <c r="HE19" s="112"/>
      <c r="HF19" s="186"/>
      <c r="HG19" s="186"/>
      <c r="HH19" s="186"/>
      <c r="HI19" s="186"/>
      <c r="HJ19" s="186"/>
      <c r="HK19" s="186"/>
      <c r="HL19" s="186"/>
      <c r="HM19" s="187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83"/>
      <c r="IL19" s="87">
        <f>COUNTBLANK(J19:BF19)</f>
        <v>0</v>
      </c>
      <c r="IM19" s="87">
        <f>COUNTBLANK(CG19:EC19)</f>
        <v>27</v>
      </c>
      <c r="IN19" s="87">
        <f>COUNTBLANK(FG19:HC19)</f>
        <v>49</v>
      </c>
    </row>
    <row r="20" spans="1:248" s="190" customFormat="1" ht="24" customHeight="1">
      <c r="A20" s="191">
        <f t="shared" si="3"/>
        <v>19</v>
      </c>
      <c r="B20" s="211" t="s">
        <v>275</v>
      </c>
      <c r="C20" s="191" t="s">
        <v>266</v>
      </c>
      <c r="D20" s="192">
        <f>COUNTIF(E20:IL20,火花營進度簡報!U$128)</f>
        <v>3</v>
      </c>
      <c r="E20" s="140">
        <v>43729</v>
      </c>
      <c r="F20" s="140">
        <v>43729</v>
      </c>
      <c r="G20" s="140">
        <v>43736</v>
      </c>
      <c r="H20" s="140">
        <v>43736</v>
      </c>
      <c r="I20" s="134">
        <v>43736</v>
      </c>
      <c r="J20" s="140">
        <v>43750</v>
      </c>
      <c r="K20" s="140">
        <v>43750</v>
      </c>
      <c r="L20" s="140">
        <v>43750</v>
      </c>
      <c r="M20" s="75">
        <v>43757</v>
      </c>
      <c r="N20" s="75">
        <v>43757</v>
      </c>
      <c r="O20" s="140">
        <v>43771</v>
      </c>
      <c r="P20" s="140">
        <v>43834</v>
      </c>
      <c r="Q20" s="140">
        <v>43834</v>
      </c>
      <c r="R20" s="83">
        <v>43834</v>
      </c>
      <c r="S20" s="140">
        <v>43834</v>
      </c>
      <c r="T20" s="140">
        <v>43778</v>
      </c>
      <c r="U20" s="140">
        <v>43792</v>
      </c>
      <c r="V20" s="140">
        <v>43792</v>
      </c>
      <c r="W20" s="117">
        <v>43834</v>
      </c>
      <c r="X20" s="140">
        <v>44107</v>
      </c>
      <c r="Y20" s="140">
        <v>43799</v>
      </c>
      <c r="Z20" s="140">
        <v>44107</v>
      </c>
      <c r="AA20" s="140">
        <v>44107</v>
      </c>
      <c r="AB20" s="119">
        <v>44107</v>
      </c>
      <c r="AC20" s="140">
        <v>44107</v>
      </c>
      <c r="AD20" s="140">
        <v>44310</v>
      </c>
      <c r="AE20" s="140">
        <v>44107</v>
      </c>
      <c r="AF20" s="140">
        <v>44149</v>
      </c>
      <c r="AG20" s="117">
        <v>44310</v>
      </c>
      <c r="AH20" s="140">
        <v>44114</v>
      </c>
      <c r="AI20" s="140">
        <v>44114</v>
      </c>
      <c r="AJ20" s="140">
        <v>44114</v>
      </c>
      <c r="AK20" s="140">
        <v>44114</v>
      </c>
      <c r="AL20" s="119">
        <v>44114</v>
      </c>
      <c r="AM20" s="140">
        <v>44128</v>
      </c>
      <c r="AN20" s="140">
        <v>44128</v>
      </c>
      <c r="AO20" s="140">
        <v>44128</v>
      </c>
      <c r="AP20" s="140">
        <v>44310</v>
      </c>
      <c r="AQ20" s="117">
        <v>44310</v>
      </c>
      <c r="AR20" s="140">
        <v>44324</v>
      </c>
      <c r="AS20" s="140">
        <v>44331</v>
      </c>
      <c r="AT20" s="140">
        <v>44135</v>
      </c>
      <c r="AU20" s="140">
        <v>44331</v>
      </c>
      <c r="AV20" s="119">
        <v>44331</v>
      </c>
      <c r="AW20" s="140">
        <v>44331</v>
      </c>
      <c r="AX20" s="140">
        <v>44331</v>
      </c>
      <c r="AY20" s="140"/>
      <c r="AZ20" s="140"/>
      <c r="BA20" s="117"/>
      <c r="BB20" s="140"/>
      <c r="BC20" s="140">
        <v>44156</v>
      </c>
      <c r="BD20" s="140"/>
      <c r="BE20" s="140"/>
      <c r="BF20" s="119"/>
      <c r="BG20" s="75"/>
      <c r="BH20" s="112"/>
      <c r="BI20" s="140"/>
      <c r="BJ20" s="140"/>
      <c r="BK20" s="140"/>
      <c r="BL20" s="140"/>
      <c r="BM20" s="140"/>
      <c r="BN20" s="140"/>
      <c r="BO20" s="140" t="s">
        <v>241</v>
      </c>
      <c r="BP20" s="140" t="s">
        <v>241</v>
      </c>
      <c r="BQ20" s="140" t="s">
        <v>241</v>
      </c>
      <c r="BR20" s="140" t="s">
        <v>241</v>
      </c>
      <c r="BS20" s="140" t="s">
        <v>241</v>
      </c>
      <c r="BT20" s="140" t="s">
        <v>241</v>
      </c>
      <c r="BU20" s="140" t="s">
        <v>241</v>
      </c>
      <c r="BV20" s="140" t="s">
        <v>241</v>
      </c>
      <c r="BW20" s="140" t="s">
        <v>241</v>
      </c>
      <c r="BX20" s="140" t="s">
        <v>241</v>
      </c>
      <c r="BY20" s="140" t="s">
        <v>241</v>
      </c>
      <c r="BZ20" s="140" t="s">
        <v>241</v>
      </c>
      <c r="CA20" s="140" t="s">
        <v>241</v>
      </c>
      <c r="CB20" s="140" t="s">
        <v>241</v>
      </c>
      <c r="CC20" s="140" t="s">
        <v>241</v>
      </c>
      <c r="CD20" s="134"/>
      <c r="CE20" s="82"/>
      <c r="CF20" s="189"/>
      <c r="CG20" s="140">
        <v>44163</v>
      </c>
      <c r="CH20" s="140">
        <v>44163</v>
      </c>
      <c r="CI20" s="140">
        <v>44163</v>
      </c>
      <c r="CJ20" s="140">
        <v>44177</v>
      </c>
      <c r="CK20" s="140">
        <v>44177</v>
      </c>
      <c r="CL20" s="140">
        <v>44198</v>
      </c>
      <c r="CM20" s="140">
        <v>44310</v>
      </c>
      <c r="CN20" s="140">
        <v>44198</v>
      </c>
      <c r="CO20" s="83">
        <v>44310</v>
      </c>
      <c r="CP20" s="140">
        <v>44345</v>
      </c>
      <c r="CQ20" s="140">
        <v>44205</v>
      </c>
      <c r="CR20" s="140">
        <v>44212</v>
      </c>
      <c r="CS20" s="140">
        <v>44219</v>
      </c>
      <c r="CT20" s="117">
        <v>44345</v>
      </c>
      <c r="CU20" s="140">
        <v>44226</v>
      </c>
      <c r="CV20" s="140">
        <v>44233</v>
      </c>
      <c r="CW20" s="140">
        <v>44268</v>
      </c>
      <c r="CX20" s="140">
        <v>44352</v>
      </c>
      <c r="CY20" s="119">
        <v>44352</v>
      </c>
      <c r="CZ20" s="140">
        <v>44303</v>
      </c>
      <c r="DA20" s="140">
        <v>44303</v>
      </c>
      <c r="DB20" s="140">
        <v>44352</v>
      </c>
      <c r="DC20" s="140" t="s">
        <v>241</v>
      </c>
      <c r="DD20" s="117"/>
      <c r="DE20" s="140">
        <v>44261</v>
      </c>
      <c r="DF20" s="140">
        <v>44268</v>
      </c>
      <c r="DG20" s="140">
        <v>44275</v>
      </c>
      <c r="DH20" s="140" t="s">
        <v>241</v>
      </c>
      <c r="DI20" s="119"/>
      <c r="DJ20" s="140">
        <v>44282</v>
      </c>
      <c r="DK20" s="140">
        <v>44282</v>
      </c>
      <c r="DL20" s="140" t="s">
        <v>241</v>
      </c>
      <c r="DM20" s="140" t="s">
        <v>241</v>
      </c>
      <c r="DN20" s="117"/>
      <c r="DO20" s="140" t="s">
        <v>241</v>
      </c>
      <c r="DP20" s="140" t="s">
        <v>241</v>
      </c>
      <c r="DQ20" s="140" t="s">
        <v>241</v>
      </c>
      <c r="DR20" s="140" t="s">
        <v>241</v>
      </c>
      <c r="DS20" s="119"/>
      <c r="DT20" s="140" t="s">
        <v>241</v>
      </c>
      <c r="DU20" s="140" t="s">
        <v>241</v>
      </c>
      <c r="DV20" s="140" t="s">
        <v>241</v>
      </c>
      <c r="DW20" s="140" t="s">
        <v>241</v>
      </c>
      <c r="DX20" s="117"/>
      <c r="DY20" s="140" t="s">
        <v>241</v>
      </c>
      <c r="DZ20" s="140" t="s">
        <v>241</v>
      </c>
      <c r="EA20" s="140" t="s">
        <v>241</v>
      </c>
      <c r="EB20" s="140" t="s">
        <v>241</v>
      </c>
      <c r="EC20" s="119"/>
      <c r="ED20" s="75"/>
      <c r="EE20" s="112"/>
      <c r="EF20" s="140" t="s">
        <v>241</v>
      </c>
      <c r="EG20" s="140" t="s">
        <v>241</v>
      </c>
      <c r="EH20" s="140" t="s">
        <v>241</v>
      </c>
      <c r="EI20" s="140" t="s">
        <v>241</v>
      </c>
      <c r="EJ20" s="140" t="s">
        <v>241</v>
      </c>
      <c r="EK20" s="140" t="s">
        <v>241</v>
      </c>
      <c r="EL20" s="140" t="s">
        <v>241</v>
      </c>
      <c r="EM20" s="140" t="s">
        <v>241</v>
      </c>
      <c r="EN20" s="140" t="s">
        <v>241</v>
      </c>
      <c r="EO20" s="140" t="s">
        <v>241</v>
      </c>
      <c r="EP20" s="140" t="s">
        <v>241</v>
      </c>
      <c r="EQ20" s="140" t="s">
        <v>241</v>
      </c>
      <c r="ER20" s="140" t="s">
        <v>241</v>
      </c>
      <c r="ES20" s="140" t="s">
        <v>241</v>
      </c>
      <c r="ET20" s="140" t="s">
        <v>241</v>
      </c>
      <c r="EU20" s="140" t="s">
        <v>241</v>
      </c>
      <c r="EV20" s="140" t="s">
        <v>241</v>
      </c>
      <c r="EW20" s="140" t="s">
        <v>241</v>
      </c>
      <c r="EX20" s="140" t="s">
        <v>241</v>
      </c>
      <c r="EY20" s="140" t="s">
        <v>241</v>
      </c>
      <c r="EZ20" s="140" t="s">
        <v>241</v>
      </c>
      <c r="FA20" s="140" t="s">
        <v>241</v>
      </c>
      <c r="FB20" s="140" t="s">
        <v>241</v>
      </c>
      <c r="FC20" s="140" t="s">
        <v>241</v>
      </c>
      <c r="FD20" s="140" t="s">
        <v>241</v>
      </c>
      <c r="FE20" s="134"/>
      <c r="FF20" s="120"/>
      <c r="FG20" s="75"/>
      <c r="FH20" s="75"/>
      <c r="FI20" s="75"/>
      <c r="FJ20" s="75"/>
      <c r="FK20" s="75"/>
      <c r="FL20" s="75"/>
      <c r="FM20" s="75"/>
      <c r="FN20" s="75"/>
      <c r="FO20" s="83"/>
      <c r="FP20" s="75"/>
      <c r="FQ20" s="75"/>
      <c r="FR20" s="75"/>
      <c r="FS20" s="75"/>
      <c r="FT20" s="117"/>
      <c r="FU20" s="75"/>
      <c r="FV20" s="75"/>
      <c r="FW20" s="75"/>
      <c r="FX20" s="75"/>
      <c r="FY20" s="119"/>
      <c r="FZ20" s="75"/>
      <c r="GA20" s="75"/>
      <c r="GB20" s="75"/>
      <c r="GC20" s="75"/>
      <c r="GD20" s="117"/>
      <c r="GE20" s="75"/>
      <c r="GF20" s="75"/>
      <c r="GG20" s="75"/>
      <c r="GH20" s="75"/>
      <c r="GI20" s="119"/>
      <c r="GJ20" s="75"/>
      <c r="GK20" s="75"/>
      <c r="GL20" s="75"/>
      <c r="GM20" s="75"/>
      <c r="GN20" s="117"/>
      <c r="GO20" s="75"/>
      <c r="GP20" s="75"/>
      <c r="GQ20" s="75"/>
      <c r="GR20" s="75"/>
      <c r="GS20" s="119"/>
      <c r="GT20" s="75"/>
      <c r="GU20" s="75"/>
      <c r="GV20" s="75"/>
      <c r="GW20" s="75"/>
      <c r="GX20" s="117"/>
      <c r="GY20" s="75"/>
      <c r="GZ20" s="75"/>
      <c r="HA20" s="75"/>
      <c r="HB20" s="75"/>
      <c r="HC20" s="119"/>
      <c r="HD20" s="187"/>
      <c r="HE20" s="112"/>
      <c r="HF20" s="186"/>
      <c r="HG20" s="186"/>
      <c r="HH20" s="186"/>
      <c r="HI20" s="186"/>
      <c r="HJ20" s="186"/>
      <c r="HK20" s="186"/>
      <c r="HL20" s="186"/>
      <c r="HM20" s="187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83"/>
      <c r="IL20" s="87">
        <f>COUNTBLANK(J20:BF20)</f>
        <v>7</v>
      </c>
      <c r="IM20" s="87">
        <f>COUNTBLANK(CG20:EC20)</f>
        <v>22</v>
      </c>
      <c r="IN20" s="87">
        <f>COUNTBLANK(FG20:HC20)</f>
        <v>49</v>
      </c>
    </row>
    <row r="21" spans="1:248" s="190" customFormat="1" ht="24" customHeight="1">
      <c r="A21" s="191">
        <f t="shared" si="3"/>
        <v>20</v>
      </c>
      <c r="B21" s="211" t="s">
        <v>275</v>
      </c>
      <c r="C21" s="191" t="s">
        <v>266</v>
      </c>
      <c r="D21" s="192">
        <f>COUNTIF(E21:IL21,火花營進度簡報!U$128)</f>
        <v>2</v>
      </c>
      <c r="E21" s="140">
        <v>43729</v>
      </c>
      <c r="F21" s="140">
        <v>43729</v>
      </c>
      <c r="G21" s="140">
        <v>43736</v>
      </c>
      <c r="H21" s="140">
        <v>43736</v>
      </c>
      <c r="I21" s="134">
        <v>43736</v>
      </c>
      <c r="J21" s="140">
        <v>43771</v>
      </c>
      <c r="K21" s="140">
        <v>43771</v>
      </c>
      <c r="L21" s="140">
        <v>43771</v>
      </c>
      <c r="M21" s="140">
        <v>44009</v>
      </c>
      <c r="N21" s="140">
        <v>43841</v>
      </c>
      <c r="O21" s="140">
        <v>44009</v>
      </c>
      <c r="P21" s="140">
        <v>44114</v>
      </c>
      <c r="Q21" s="140">
        <v>44114</v>
      </c>
      <c r="R21" s="83">
        <v>44114</v>
      </c>
      <c r="S21" s="140">
        <v>44114</v>
      </c>
      <c r="T21" s="140">
        <v>43778</v>
      </c>
      <c r="U21" s="140">
        <v>43792</v>
      </c>
      <c r="V21" s="140">
        <v>43792</v>
      </c>
      <c r="W21" s="117">
        <v>44114</v>
      </c>
      <c r="X21" s="140">
        <v>44142</v>
      </c>
      <c r="Y21" s="140">
        <v>43806</v>
      </c>
      <c r="Z21" s="140">
        <v>44009</v>
      </c>
      <c r="AA21" s="140">
        <v>44009</v>
      </c>
      <c r="AB21" s="119">
        <v>44142</v>
      </c>
      <c r="AC21" s="140">
        <v>44016</v>
      </c>
      <c r="AD21" s="140">
        <v>44142</v>
      </c>
      <c r="AE21" s="140">
        <v>44107</v>
      </c>
      <c r="AF21" s="140">
        <v>44121</v>
      </c>
      <c r="AG21" s="117">
        <v>44142</v>
      </c>
      <c r="AH21" s="140">
        <v>44128</v>
      </c>
      <c r="AI21" s="140">
        <v>44128</v>
      </c>
      <c r="AJ21" s="140">
        <v>44128</v>
      </c>
      <c r="AK21" s="140">
        <v>44128</v>
      </c>
      <c r="AL21" s="119">
        <v>44128</v>
      </c>
      <c r="AM21" s="140">
        <v>44121</v>
      </c>
      <c r="AN21" s="140">
        <v>44142</v>
      </c>
      <c r="AO21" s="140">
        <v>44310</v>
      </c>
      <c r="AP21" s="140">
        <v>44324</v>
      </c>
      <c r="AQ21" s="117">
        <v>44324</v>
      </c>
      <c r="AR21" s="140">
        <v>44338</v>
      </c>
      <c r="AS21" s="140">
        <v>44135</v>
      </c>
      <c r="AT21" s="140">
        <v>44135</v>
      </c>
      <c r="AU21" s="140">
        <v>44149</v>
      </c>
      <c r="AV21" s="119">
        <v>44338</v>
      </c>
      <c r="AW21" s="140">
        <v>44149</v>
      </c>
      <c r="AX21" s="140">
        <v>44149</v>
      </c>
      <c r="AY21" s="140">
        <v>44324</v>
      </c>
      <c r="AZ21" s="140">
        <v>44331</v>
      </c>
      <c r="BA21" s="117">
        <v>44331</v>
      </c>
      <c r="BB21" s="140">
        <v>44331</v>
      </c>
      <c r="BC21" s="140">
        <v>44156</v>
      </c>
      <c r="BD21" s="140"/>
      <c r="BE21" s="140">
        <v>44331</v>
      </c>
      <c r="BF21" s="119"/>
      <c r="BG21" s="75"/>
      <c r="BH21" s="112"/>
      <c r="BI21" s="140"/>
      <c r="BJ21" s="140"/>
      <c r="BK21" s="140"/>
      <c r="BL21" s="140"/>
      <c r="BM21" s="140"/>
      <c r="BN21" s="140"/>
      <c r="BO21" s="140" t="s">
        <v>241</v>
      </c>
      <c r="BP21" s="140" t="s">
        <v>241</v>
      </c>
      <c r="BQ21" s="140" t="s">
        <v>241</v>
      </c>
      <c r="BR21" s="140" t="s">
        <v>241</v>
      </c>
      <c r="BS21" s="140" t="s">
        <v>241</v>
      </c>
      <c r="BT21" s="140" t="s">
        <v>241</v>
      </c>
      <c r="BU21" s="140" t="s">
        <v>241</v>
      </c>
      <c r="BV21" s="140" t="s">
        <v>241</v>
      </c>
      <c r="BW21" s="140" t="s">
        <v>241</v>
      </c>
      <c r="BX21" s="140" t="s">
        <v>241</v>
      </c>
      <c r="BY21" s="140" t="s">
        <v>241</v>
      </c>
      <c r="BZ21" s="140" t="s">
        <v>241</v>
      </c>
      <c r="CA21" s="140" t="s">
        <v>241</v>
      </c>
      <c r="CB21" s="140" t="s">
        <v>241</v>
      </c>
      <c r="CC21" s="140" t="s">
        <v>241</v>
      </c>
      <c r="CD21" s="134"/>
      <c r="CE21" s="82"/>
      <c r="CF21" s="189"/>
      <c r="CG21" s="140">
        <v>44163</v>
      </c>
      <c r="CH21" s="140">
        <v>44163</v>
      </c>
      <c r="CI21" s="140">
        <v>44163</v>
      </c>
      <c r="CJ21" s="140">
        <v>44177</v>
      </c>
      <c r="CK21" s="140">
        <v>44177</v>
      </c>
      <c r="CL21" s="140">
        <v>44198</v>
      </c>
      <c r="CM21" s="140">
        <v>44310</v>
      </c>
      <c r="CN21" s="140">
        <v>44198</v>
      </c>
      <c r="CO21" s="83">
        <v>44310</v>
      </c>
      <c r="CP21" s="140">
        <v>44310</v>
      </c>
      <c r="CQ21" s="140">
        <v>44205</v>
      </c>
      <c r="CR21" s="140">
        <v>44338</v>
      </c>
      <c r="CS21" s="140">
        <v>44219</v>
      </c>
      <c r="CT21" s="117">
        <v>44338</v>
      </c>
      <c r="CU21" s="140">
        <v>44226</v>
      </c>
      <c r="CV21" s="140">
        <v>44233</v>
      </c>
      <c r="CW21" s="140">
        <v>44268</v>
      </c>
      <c r="CX21" s="140">
        <v>44310</v>
      </c>
      <c r="CY21" s="119">
        <v>44338</v>
      </c>
      <c r="CZ21" s="140">
        <v>44303</v>
      </c>
      <c r="DA21" s="140">
        <v>44303</v>
      </c>
      <c r="DB21" s="140">
        <v>44345</v>
      </c>
      <c r="DC21" s="140">
        <v>44352</v>
      </c>
      <c r="DD21" s="117">
        <v>44352</v>
      </c>
      <c r="DE21" s="140">
        <v>44261</v>
      </c>
      <c r="DF21" s="140">
        <v>44268</v>
      </c>
      <c r="DG21" s="140">
        <v>44275</v>
      </c>
      <c r="DH21" s="140" t="s">
        <v>241</v>
      </c>
      <c r="DI21" s="119"/>
      <c r="DJ21" s="140">
        <v>44282</v>
      </c>
      <c r="DK21" s="140">
        <v>44282</v>
      </c>
      <c r="DL21" s="140" t="s">
        <v>241</v>
      </c>
      <c r="DM21" s="140" t="s">
        <v>241</v>
      </c>
      <c r="DN21" s="117"/>
      <c r="DO21" s="140" t="s">
        <v>241</v>
      </c>
      <c r="DP21" s="140" t="s">
        <v>241</v>
      </c>
      <c r="DQ21" s="140" t="s">
        <v>241</v>
      </c>
      <c r="DR21" s="140" t="s">
        <v>241</v>
      </c>
      <c r="DS21" s="119"/>
      <c r="DT21" s="140" t="s">
        <v>241</v>
      </c>
      <c r="DU21" s="140" t="s">
        <v>241</v>
      </c>
      <c r="DV21" s="140" t="s">
        <v>241</v>
      </c>
      <c r="DW21" s="140" t="s">
        <v>241</v>
      </c>
      <c r="DX21" s="117"/>
      <c r="DY21" s="140" t="s">
        <v>241</v>
      </c>
      <c r="DZ21" s="140" t="s">
        <v>241</v>
      </c>
      <c r="EA21" s="140" t="s">
        <v>241</v>
      </c>
      <c r="EB21" s="140" t="s">
        <v>241</v>
      </c>
      <c r="EC21" s="119"/>
      <c r="ED21" s="75"/>
      <c r="EE21" s="112"/>
      <c r="EF21" s="140" t="s">
        <v>241</v>
      </c>
      <c r="EG21" s="140" t="s">
        <v>241</v>
      </c>
      <c r="EH21" s="140" t="s">
        <v>241</v>
      </c>
      <c r="EI21" s="140" t="s">
        <v>241</v>
      </c>
      <c r="EJ21" s="140" t="s">
        <v>241</v>
      </c>
      <c r="EK21" s="140" t="s">
        <v>241</v>
      </c>
      <c r="EL21" s="140" t="s">
        <v>241</v>
      </c>
      <c r="EM21" s="140" t="s">
        <v>241</v>
      </c>
      <c r="EN21" s="140" t="s">
        <v>241</v>
      </c>
      <c r="EO21" s="140" t="s">
        <v>241</v>
      </c>
      <c r="EP21" s="140" t="s">
        <v>241</v>
      </c>
      <c r="EQ21" s="140" t="s">
        <v>241</v>
      </c>
      <c r="ER21" s="140" t="s">
        <v>241</v>
      </c>
      <c r="ES21" s="140" t="s">
        <v>241</v>
      </c>
      <c r="ET21" s="140" t="s">
        <v>241</v>
      </c>
      <c r="EU21" s="140" t="s">
        <v>241</v>
      </c>
      <c r="EV21" s="140" t="s">
        <v>241</v>
      </c>
      <c r="EW21" s="140" t="s">
        <v>241</v>
      </c>
      <c r="EX21" s="140" t="s">
        <v>241</v>
      </c>
      <c r="EY21" s="140" t="s">
        <v>241</v>
      </c>
      <c r="EZ21" s="140" t="s">
        <v>241</v>
      </c>
      <c r="FA21" s="140" t="s">
        <v>241</v>
      </c>
      <c r="FB21" s="140" t="s">
        <v>241</v>
      </c>
      <c r="FC21" s="140" t="s">
        <v>241</v>
      </c>
      <c r="FD21" s="140" t="s">
        <v>241</v>
      </c>
      <c r="FE21" s="134"/>
      <c r="FF21" s="120"/>
      <c r="FG21" s="75"/>
      <c r="FH21" s="75"/>
      <c r="FI21" s="75"/>
      <c r="FJ21" s="75"/>
      <c r="FK21" s="75"/>
      <c r="FL21" s="75"/>
      <c r="FM21" s="75"/>
      <c r="FN21" s="75"/>
      <c r="FO21" s="83"/>
      <c r="FP21" s="75"/>
      <c r="FQ21" s="75"/>
      <c r="FR21" s="75"/>
      <c r="FS21" s="75"/>
      <c r="FT21" s="117"/>
      <c r="FU21" s="75"/>
      <c r="FV21" s="75"/>
      <c r="FW21" s="75"/>
      <c r="FX21" s="75"/>
      <c r="FY21" s="119"/>
      <c r="FZ21" s="75"/>
      <c r="GA21" s="75"/>
      <c r="GB21" s="75"/>
      <c r="GC21" s="75"/>
      <c r="GD21" s="117"/>
      <c r="GE21" s="75"/>
      <c r="GF21" s="75"/>
      <c r="GG21" s="75"/>
      <c r="GH21" s="75"/>
      <c r="GI21" s="119"/>
      <c r="GJ21" s="75"/>
      <c r="GK21" s="75"/>
      <c r="GL21" s="75"/>
      <c r="GM21" s="75"/>
      <c r="GN21" s="117"/>
      <c r="GO21" s="75"/>
      <c r="GP21" s="75"/>
      <c r="GQ21" s="75"/>
      <c r="GR21" s="75"/>
      <c r="GS21" s="119"/>
      <c r="GT21" s="75"/>
      <c r="GU21" s="75"/>
      <c r="GV21" s="75"/>
      <c r="GW21" s="75"/>
      <c r="GX21" s="117"/>
      <c r="GY21" s="75"/>
      <c r="GZ21" s="75"/>
      <c r="HA21" s="75"/>
      <c r="HB21" s="75"/>
      <c r="HC21" s="119"/>
      <c r="HD21" s="187"/>
      <c r="HE21" s="112"/>
      <c r="HF21" s="186"/>
      <c r="HG21" s="186"/>
      <c r="HH21" s="186"/>
      <c r="HI21" s="186"/>
      <c r="HJ21" s="186"/>
      <c r="HK21" s="186"/>
      <c r="HL21" s="186"/>
      <c r="HM21" s="187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83"/>
      <c r="IL21" s="87">
        <f t="shared" ref="IL21" si="4">COUNTBLANK(J21:BF21)</f>
        <v>2</v>
      </c>
      <c r="IM21" s="87">
        <f t="shared" ref="IM21" si="5">COUNTBLANK(CG21:EC21)</f>
        <v>20</v>
      </c>
      <c r="IN21" s="87">
        <f t="shared" ref="IN21" si="6">COUNTBLANK(FG21:HC21)</f>
        <v>49</v>
      </c>
    </row>
    <row r="22" spans="1:248" s="190" customFormat="1" ht="24" customHeight="1">
      <c r="A22" s="191">
        <f t="shared" si="3"/>
        <v>21</v>
      </c>
      <c r="B22" s="211" t="s">
        <v>275</v>
      </c>
      <c r="C22" s="191" t="s">
        <v>266</v>
      </c>
      <c r="D22" s="192">
        <f>COUNTIF(E22:IL22,火花營進度簡報!U$128)</f>
        <v>0</v>
      </c>
      <c r="E22" s="140">
        <v>43729</v>
      </c>
      <c r="F22" s="140">
        <v>43729</v>
      </c>
      <c r="G22" s="140">
        <v>43736</v>
      </c>
      <c r="H22" s="140">
        <v>43736</v>
      </c>
      <c r="I22" s="134">
        <v>43736</v>
      </c>
      <c r="J22" s="140">
        <v>43792</v>
      </c>
      <c r="K22" s="140">
        <v>43792</v>
      </c>
      <c r="L22" s="140">
        <v>43841</v>
      </c>
      <c r="M22" s="140">
        <v>43841</v>
      </c>
      <c r="N22" s="140">
        <v>43841</v>
      </c>
      <c r="O22" s="140">
        <v>44149</v>
      </c>
      <c r="P22" s="140">
        <v>44142</v>
      </c>
      <c r="Q22" s="140">
        <v>44142</v>
      </c>
      <c r="R22" s="83">
        <v>44149</v>
      </c>
      <c r="S22" s="140"/>
      <c r="T22" s="140">
        <v>44149</v>
      </c>
      <c r="U22" s="140">
        <v>43792</v>
      </c>
      <c r="V22" s="140">
        <v>43792</v>
      </c>
      <c r="W22" s="117"/>
      <c r="X22" s="140"/>
      <c r="Y22" s="140">
        <v>43806</v>
      </c>
      <c r="Z22" s="140"/>
      <c r="AA22" s="140"/>
      <c r="AB22" s="119"/>
      <c r="AC22" s="140"/>
      <c r="AD22" s="140"/>
      <c r="AE22" s="140"/>
      <c r="AF22" s="140"/>
      <c r="AG22" s="117"/>
      <c r="AH22" s="140"/>
      <c r="AI22" s="140"/>
      <c r="AJ22" s="140"/>
      <c r="AK22" s="140"/>
      <c r="AL22" s="119"/>
      <c r="AM22" s="140"/>
      <c r="AN22" s="140"/>
      <c r="AO22" s="140"/>
      <c r="AP22" s="140"/>
      <c r="AQ22" s="117"/>
      <c r="AR22" s="140"/>
      <c r="AS22" s="140">
        <v>44135</v>
      </c>
      <c r="AT22" s="140">
        <v>44135</v>
      </c>
      <c r="AU22" s="140"/>
      <c r="AV22" s="119"/>
      <c r="AW22" s="140"/>
      <c r="AX22" s="140"/>
      <c r="AY22" s="140"/>
      <c r="AZ22" s="140"/>
      <c r="BA22" s="117"/>
      <c r="BB22" s="140"/>
      <c r="BC22" s="140">
        <v>44156</v>
      </c>
      <c r="BD22" s="140"/>
      <c r="BE22" s="140"/>
      <c r="BF22" s="119"/>
      <c r="BG22" s="75"/>
      <c r="BH22" s="112"/>
      <c r="BI22" s="140"/>
      <c r="BJ22" s="140"/>
      <c r="BK22" s="140"/>
      <c r="BL22" s="140"/>
      <c r="BM22" s="140"/>
      <c r="BN22" s="140"/>
      <c r="BO22" s="140" t="s">
        <v>241</v>
      </c>
      <c r="BP22" s="140" t="s">
        <v>241</v>
      </c>
      <c r="BQ22" s="140" t="s">
        <v>241</v>
      </c>
      <c r="BR22" s="140" t="s">
        <v>241</v>
      </c>
      <c r="BS22" s="140" t="s">
        <v>241</v>
      </c>
      <c r="BT22" s="140" t="s">
        <v>241</v>
      </c>
      <c r="BU22" s="140" t="s">
        <v>241</v>
      </c>
      <c r="BV22" s="140" t="s">
        <v>241</v>
      </c>
      <c r="BW22" s="140" t="s">
        <v>241</v>
      </c>
      <c r="BX22" s="140" t="s">
        <v>241</v>
      </c>
      <c r="BY22" s="140" t="s">
        <v>241</v>
      </c>
      <c r="BZ22" s="140" t="s">
        <v>241</v>
      </c>
      <c r="CA22" s="140" t="s">
        <v>241</v>
      </c>
      <c r="CB22" s="140" t="s">
        <v>241</v>
      </c>
      <c r="CC22" s="140" t="s">
        <v>241</v>
      </c>
      <c r="CD22" s="134"/>
      <c r="CE22" s="82"/>
      <c r="CF22" s="189"/>
      <c r="CG22" s="140">
        <v>44163</v>
      </c>
      <c r="CH22" s="140">
        <v>44163</v>
      </c>
      <c r="CI22" s="140">
        <v>44163</v>
      </c>
      <c r="CJ22" s="140">
        <v>44177</v>
      </c>
      <c r="CK22" s="140">
        <v>44177</v>
      </c>
      <c r="CL22" s="140" t="s">
        <v>241</v>
      </c>
      <c r="CM22" s="140" t="s">
        <v>241</v>
      </c>
      <c r="CN22" s="140" t="s">
        <v>241</v>
      </c>
      <c r="CO22" s="83"/>
      <c r="CP22" s="140" t="s">
        <v>241</v>
      </c>
      <c r="CQ22" s="140" t="s">
        <v>241</v>
      </c>
      <c r="CR22" s="140" t="s">
        <v>241</v>
      </c>
      <c r="CS22" s="140" t="s">
        <v>241</v>
      </c>
      <c r="CT22" s="117"/>
      <c r="CU22" s="140" t="s">
        <v>241</v>
      </c>
      <c r="CV22" s="140" t="s">
        <v>241</v>
      </c>
      <c r="CW22" s="140" t="s">
        <v>241</v>
      </c>
      <c r="CX22" s="140" t="s">
        <v>241</v>
      </c>
      <c r="CY22" s="119"/>
      <c r="CZ22" s="140" t="s">
        <v>241</v>
      </c>
      <c r="DA22" s="140" t="s">
        <v>241</v>
      </c>
      <c r="DB22" s="140" t="s">
        <v>241</v>
      </c>
      <c r="DC22" s="140" t="s">
        <v>241</v>
      </c>
      <c r="DD22" s="117"/>
      <c r="DE22" s="140" t="s">
        <v>241</v>
      </c>
      <c r="DF22" s="140" t="s">
        <v>241</v>
      </c>
      <c r="DG22" s="140" t="s">
        <v>241</v>
      </c>
      <c r="DH22" s="140" t="s">
        <v>241</v>
      </c>
      <c r="DI22" s="119"/>
      <c r="DJ22" s="140" t="s">
        <v>241</v>
      </c>
      <c r="DK22" s="140" t="s">
        <v>241</v>
      </c>
      <c r="DL22" s="140" t="s">
        <v>241</v>
      </c>
      <c r="DM22" s="140" t="s">
        <v>241</v>
      </c>
      <c r="DN22" s="117"/>
      <c r="DO22" s="140" t="s">
        <v>241</v>
      </c>
      <c r="DP22" s="140" t="s">
        <v>241</v>
      </c>
      <c r="DQ22" s="140" t="s">
        <v>241</v>
      </c>
      <c r="DR22" s="140" t="s">
        <v>241</v>
      </c>
      <c r="DS22" s="119"/>
      <c r="DT22" s="140" t="s">
        <v>241</v>
      </c>
      <c r="DU22" s="140" t="s">
        <v>241</v>
      </c>
      <c r="DV22" s="140" t="s">
        <v>241</v>
      </c>
      <c r="DW22" s="140" t="s">
        <v>241</v>
      </c>
      <c r="DX22" s="117"/>
      <c r="DY22" s="140" t="s">
        <v>241</v>
      </c>
      <c r="DZ22" s="140" t="s">
        <v>241</v>
      </c>
      <c r="EA22" s="140" t="s">
        <v>241</v>
      </c>
      <c r="EB22" s="140" t="s">
        <v>241</v>
      </c>
      <c r="EC22" s="119"/>
      <c r="ED22" s="75"/>
      <c r="EE22" s="112"/>
      <c r="EF22" s="140" t="s">
        <v>241</v>
      </c>
      <c r="EG22" s="140" t="s">
        <v>241</v>
      </c>
      <c r="EH22" s="140" t="s">
        <v>241</v>
      </c>
      <c r="EI22" s="140" t="s">
        <v>241</v>
      </c>
      <c r="EJ22" s="140" t="s">
        <v>241</v>
      </c>
      <c r="EK22" s="140" t="s">
        <v>241</v>
      </c>
      <c r="EL22" s="140" t="s">
        <v>241</v>
      </c>
      <c r="EM22" s="140" t="s">
        <v>241</v>
      </c>
      <c r="EN22" s="140" t="s">
        <v>241</v>
      </c>
      <c r="EO22" s="140" t="s">
        <v>241</v>
      </c>
      <c r="EP22" s="140" t="s">
        <v>241</v>
      </c>
      <c r="EQ22" s="140" t="s">
        <v>241</v>
      </c>
      <c r="ER22" s="140" t="s">
        <v>241</v>
      </c>
      <c r="ES22" s="140" t="s">
        <v>241</v>
      </c>
      <c r="ET22" s="140" t="s">
        <v>241</v>
      </c>
      <c r="EU22" s="140" t="s">
        <v>241</v>
      </c>
      <c r="EV22" s="140" t="s">
        <v>241</v>
      </c>
      <c r="EW22" s="140" t="s">
        <v>241</v>
      </c>
      <c r="EX22" s="140" t="s">
        <v>241</v>
      </c>
      <c r="EY22" s="140" t="s">
        <v>241</v>
      </c>
      <c r="EZ22" s="140" t="s">
        <v>241</v>
      </c>
      <c r="FA22" s="140" t="s">
        <v>241</v>
      </c>
      <c r="FB22" s="140" t="s">
        <v>241</v>
      </c>
      <c r="FC22" s="140" t="s">
        <v>241</v>
      </c>
      <c r="FD22" s="140" t="s">
        <v>241</v>
      </c>
      <c r="FE22" s="134"/>
      <c r="FF22" s="120"/>
      <c r="FG22" s="75"/>
      <c r="FH22" s="75"/>
      <c r="FI22" s="75"/>
      <c r="FJ22" s="75"/>
      <c r="FK22" s="75"/>
      <c r="FL22" s="75"/>
      <c r="FM22" s="75"/>
      <c r="FN22" s="75"/>
      <c r="FO22" s="83"/>
      <c r="FP22" s="75"/>
      <c r="FQ22" s="75"/>
      <c r="FR22" s="75"/>
      <c r="FS22" s="75"/>
      <c r="FT22" s="117"/>
      <c r="FU22" s="75"/>
      <c r="FV22" s="75"/>
      <c r="FW22" s="75"/>
      <c r="FX22" s="75"/>
      <c r="FY22" s="119"/>
      <c r="FZ22" s="75"/>
      <c r="GA22" s="75"/>
      <c r="GB22" s="75"/>
      <c r="GC22" s="75"/>
      <c r="GD22" s="117"/>
      <c r="GE22" s="75"/>
      <c r="GF22" s="75"/>
      <c r="GG22" s="75"/>
      <c r="GH22" s="75"/>
      <c r="GI22" s="119"/>
      <c r="GJ22" s="75"/>
      <c r="GK22" s="75"/>
      <c r="GL22" s="75"/>
      <c r="GM22" s="75"/>
      <c r="GN22" s="117"/>
      <c r="GO22" s="75"/>
      <c r="GP22" s="75"/>
      <c r="GQ22" s="75"/>
      <c r="GR22" s="75"/>
      <c r="GS22" s="119"/>
      <c r="GT22" s="75"/>
      <c r="GU22" s="75"/>
      <c r="GV22" s="75"/>
      <c r="GW22" s="75"/>
      <c r="GX22" s="117"/>
      <c r="GY22" s="75"/>
      <c r="GZ22" s="75"/>
      <c r="HA22" s="75"/>
      <c r="HB22" s="75"/>
      <c r="HC22" s="119"/>
      <c r="HD22" s="187"/>
      <c r="HE22" s="112"/>
      <c r="HF22" s="186"/>
      <c r="HG22" s="186"/>
      <c r="HH22" s="186"/>
      <c r="HI22" s="186"/>
      <c r="HJ22" s="186"/>
      <c r="HK22" s="186"/>
      <c r="HL22" s="186"/>
      <c r="HM22" s="187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83"/>
      <c r="IL22" s="87">
        <f t="shared" ref="IL22" si="7">COUNTBLANK(J22:BF22)</f>
        <v>33</v>
      </c>
      <c r="IM22" s="87">
        <f t="shared" ref="IM22" si="8">COUNTBLANK(CG22:EC22)</f>
        <v>44</v>
      </c>
      <c r="IN22" s="87">
        <f t="shared" ref="IN22" si="9">COUNTBLANK(FG22:HC22)</f>
        <v>49</v>
      </c>
    </row>
    <row r="23" spans="1:248" s="190" customFormat="1" ht="24" customHeight="1">
      <c r="A23" s="191">
        <f t="shared" si="3"/>
        <v>22</v>
      </c>
      <c r="B23" s="211" t="s">
        <v>275</v>
      </c>
      <c r="C23" s="191" t="s">
        <v>266</v>
      </c>
      <c r="D23" s="192">
        <f>COUNTIF(E23:IL23,火花營進度簡報!U$128)</f>
        <v>0</v>
      </c>
      <c r="E23" s="140">
        <v>43729</v>
      </c>
      <c r="F23" s="140">
        <v>43729</v>
      </c>
      <c r="G23" s="140">
        <v>43736</v>
      </c>
      <c r="H23" s="140">
        <v>43736</v>
      </c>
      <c r="I23" s="134">
        <v>43736</v>
      </c>
      <c r="J23" s="75">
        <v>43757</v>
      </c>
      <c r="K23" s="75">
        <v>43757</v>
      </c>
      <c r="L23" s="75">
        <v>43757</v>
      </c>
      <c r="M23" s="75">
        <v>43757</v>
      </c>
      <c r="N23" s="140">
        <v>44107</v>
      </c>
      <c r="O23" s="140">
        <v>44142</v>
      </c>
      <c r="P23" s="140">
        <v>44142</v>
      </c>
      <c r="Q23" s="140">
        <v>44142</v>
      </c>
      <c r="R23" s="83">
        <v>44142</v>
      </c>
      <c r="S23" s="140">
        <v>44142</v>
      </c>
      <c r="T23" s="140">
        <v>43778</v>
      </c>
      <c r="U23" s="140">
        <v>44142</v>
      </c>
      <c r="V23" s="140">
        <v>44142</v>
      </c>
      <c r="W23" s="117">
        <v>44142</v>
      </c>
      <c r="X23" s="140">
        <v>44149</v>
      </c>
      <c r="Y23" s="140">
        <v>44149</v>
      </c>
      <c r="Z23" s="140">
        <v>44149</v>
      </c>
      <c r="AA23" s="140">
        <v>44149</v>
      </c>
      <c r="AB23" s="119">
        <v>44149</v>
      </c>
      <c r="AC23" s="140">
        <v>44149</v>
      </c>
      <c r="AD23" s="140">
        <v>44149</v>
      </c>
      <c r="AE23" s="140">
        <v>44107</v>
      </c>
      <c r="AF23" s="140">
        <v>44121</v>
      </c>
      <c r="AG23" s="117">
        <v>44149</v>
      </c>
      <c r="AH23" s="140">
        <v>44128</v>
      </c>
      <c r="AI23" s="140">
        <v>44128</v>
      </c>
      <c r="AJ23" s="140">
        <v>44128</v>
      </c>
      <c r="AK23" s="140">
        <v>44128</v>
      </c>
      <c r="AL23" s="119">
        <v>44128</v>
      </c>
      <c r="AM23" s="140">
        <v>44121</v>
      </c>
      <c r="AN23" s="140"/>
      <c r="AO23" s="140"/>
      <c r="AP23" s="140"/>
      <c r="AQ23" s="117"/>
      <c r="AR23" s="140"/>
      <c r="AS23" s="140">
        <v>44135</v>
      </c>
      <c r="AT23" s="140">
        <v>44135</v>
      </c>
      <c r="AU23" s="140"/>
      <c r="AV23" s="119"/>
      <c r="AW23" s="140"/>
      <c r="AX23" s="140"/>
      <c r="AY23" s="140"/>
      <c r="AZ23" s="140"/>
      <c r="BA23" s="117"/>
      <c r="BB23" s="140"/>
      <c r="BC23" s="140"/>
      <c r="BD23" s="140"/>
      <c r="BE23" s="140"/>
      <c r="BF23" s="119"/>
      <c r="BG23" s="75"/>
      <c r="BH23" s="112"/>
      <c r="BI23" s="140"/>
      <c r="BJ23" s="140"/>
      <c r="BK23" s="140"/>
      <c r="BL23" s="140"/>
      <c r="BM23" s="140"/>
      <c r="BN23" s="140"/>
      <c r="BO23" s="140" t="s">
        <v>241</v>
      </c>
      <c r="BP23" s="140" t="s">
        <v>241</v>
      </c>
      <c r="BQ23" s="140" t="s">
        <v>241</v>
      </c>
      <c r="BR23" s="140" t="s">
        <v>241</v>
      </c>
      <c r="BS23" s="140" t="s">
        <v>241</v>
      </c>
      <c r="BT23" s="140" t="s">
        <v>241</v>
      </c>
      <c r="BU23" s="140" t="s">
        <v>241</v>
      </c>
      <c r="BV23" s="140" t="s">
        <v>241</v>
      </c>
      <c r="BW23" s="140" t="s">
        <v>241</v>
      </c>
      <c r="BX23" s="140" t="s">
        <v>241</v>
      </c>
      <c r="BY23" s="140" t="s">
        <v>241</v>
      </c>
      <c r="BZ23" s="140" t="s">
        <v>241</v>
      </c>
      <c r="CA23" s="140" t="s">
        <v>241</v>
      </c>
      <c r="CB23" s="140" t="s">
        <v>241</v>
      </c>
      <c r="CC23" s="140" t="s">
        <v>241</v>
      </c>
      <c r="CD23" s="134"/>
      <c r="CE23" s="82"/>
      <c r="CF23" s="189"/>
      <c r="CG23" s="140">
        <v>44163</v>
      </c>
      <c r="CH23" s="140">
        <v>44163</v>
      </c>
      <c r="CI23" s="140">
        <v>44163</v>
      </c>
      <c r="CJ23" s="140"/>
      <c r="CK23" s="140"/>
      <c r="CL23" s="140" t="s">
        <v>241</v>
      </c>
      <c r="CM23" s="140" t="s">
        <v>241</v>
      </c>
      <c r="CN23" s="140" t="s">
        <v>241</v>
      </c>
      <c r="CO23" s="83"/>
      <c r="CP23" s="140" t="s">
        <v>241</v>
      </c>
      <c r="CQ23" s="140" t="s">
        <v>241</v>
      </c>
      <c r="CR23" s="140" t="s">
        <v>241</v>
      </c>
      <c r="CS23" s="140" t="s">
        <v>241</v>
      </c>
      <c r="CT23" s="117"/>
      <c r="CU23" s="140" t="s">
        <v>241</v>
      </c>
      <c r="CV23" s="140" t="s">
        <v>241</v>
      </c>
      <c r="CW23" s="140" t="s">
        <v>241</v>
      </c>
      <c r="CX23" s="140" t="s">
        <v>241</v>
      </c>
      <c r="CY23" s="119"/>
      <c r="CZ23" s="140" t="s">
        <v>241</v>
      </c>
      <c r="DA23" s="140" t="s">
        <v>241</v>
      </c>
      <c r="DB23" s="140" t="s">
        <v>241</v>
      </c>
      <c r="DC23" s="140" t="s">
        <v>241</v>
      </c>
      <c r="DD23" s="117"/>
      <c r="DE23" s="140" t="s">
        <v>241</v>
      </c>
      <c r="DF23" s="140" t="s">
        <v>241</v>
      </c>
      <c r="DG23" s="140" t="s">
        <v>241</v>
      </c>
      <c r="DH23" s="140" t="s">
        <v>241</v>
      </c>
      <c r="DI23" s="119"/>
      <c r="DJ23" s="140" t="s">
        <v>241</v>
      </c>
      <c r="DK23" s="140" t="s">
        <v>241</v>
      </c>
      <c r="DL23" s="140" t="s">
        <v>241</v>
      </c>
      <c r="DM23" s="140" t="s">
        <v>241</v>
      </c>
      <c r="DN23" s="117"/>
      <c r="DO23" s="140" t="s">
        <v>241</v>
      </c>
      <c r="DP23" s="140" t="s">
        <v>241</v>
      </c>
      <c r="DQ23" s="140" t="s">
        <v>241</v>
      </c>
      <c r="DR23" s="140" t="s">
        <v>241</v>
      </c>
      <c r="DS23" s="119"/>
      <c r="DT23" s="140" t="s">
        <v>241</v>
      </c>
      <c r="DU23" s="140" t="s">
        <v>241</v>
      </c>
      <c r="DV23" s="140" t="s">
        <v>241</v>
      </c>
      <c r="DW23" s="140" t="s">
        <v>241</v>
      </c>
      <c r="DX23" s="117"/>
      <c r="DY23" s="140" t="s">
        <v>241</v>
      </c>
      <c r="DZ23" s="140" t="s">
        <v>241</v>
      </c>
      <c r="EA23" s="140" t="s">
        <v>241</v>
      </c>
      <c r="EB23" s="140" t="s">
        <v>241</v>
      </c>
      <c r="EC23" s="119"/>
      <c r="ED23" s="75"/>
      <c r="EE23" s="112"/>
      <c r="EF23" s="140" t="s">
        <v>241</v>
      </c>
      <c r="EG23" s="140" t="s">
        <v>241</v>
      </c>
      <c r="EH23" s="140" t="s">
        <v>241</v>
      </c>
      <c r="EI23" s="140" t="s">
        <v>241</v>
      </c>
      <c r="EJ23" s="140" t="s">
        <v>241</v>
      </c>
      <c r="EK23" s="140" t="s">
        <v>241</v>
      </c>
      <c r="EL23" s="140" t="s">
        <v>241</v>
      </c>
      <c r="EM23" s="140" t="s">
        <v>241</v>
      </c>
      <c r="EN23" s="140" t="s">
        <v>241</v>
      </c>
      <c r="EO23" s="140" t="s">
        <v>241</v>
      </c>
      <c r="EP23" s="140" t="s">
        <v>241</v>
      </c>
      <c r="EQ23" s="140" t="s">
        <v>241</v>
      </c>
      <c r="ER23" s="140" t="s">
        <v>241</v>
      </c>
      <c r="ES23" s="140" t="s">
        <v>241</v>
      </c>
      <c r="ET23" s="140" t="s">
        <v>241</v>
      </c>
      <c r="EU23" s="140" t="s">
        <v>241</v>
      </c>
      <c r="EV23" s="140" t="s">
        <v>241</v>
      </c>
      <c r="EW23" s="140" t="s">
        <v>241</v>
      </c>
      <c r="EX23" s="140" t="s">
        <v>241</v>
      </c>
      <c r="EY23" s="140" t="s">
        <v>241</v>
      </c>
      <c r="EZ23" s="140" t="s">
        <v>241</v>
      </c>
      <c r="FA23" s="140" t="s">
        <v>241</v>
      </c>
      <c r="FB23" s="140" t="s">
        <v>241</v>
      </c>
      <c r="FC23" s="140" t="s">
        <v>241</v>
      </c>
      <c r="FD23" s="140" t="s">
        <v>241</v>
      </c>
      <c r="FE23" s="134"/>
      <c r="FF23" s="120"/>
      <c r="FG23" s="75"/>
      <c r="FH23" s="75"/>
      <c r="FI23" s="75"/>
      <c r="FJ23" s="75"/>
      <c r="FK23" s="75"/>
      <c r="FL23" s="75"/>
      <c r="FM23" s="75"/>
      <c r="FN23" s="75"/>
      <c r="FO23" s="83"/>
      <c r="FP23" s="75"/>
      <c r="FQ23" s="75"/>
      <c r="FR23" s="75"/>
      <c r="FS23" s="75"/>
      <c r="FT23" s="117"/>
      <c r="FU23" s="75"/>
      <c r="FV23" s="75"/>
      <c r="FW23" s="75"/>
      <c r="FX23" s="75"/>
      <c r="FY23" s="119"/>
      <c r="FZ23" s="75"/>
      <c r="GA23" s="75"/>
      <c r="GB23" s="75"/>
      <c r="GC23" s="75"/>
      <c r="GD23" s="117"/>
      <c r="GE23" s="75"/>
      <c r="GF23" s="75"/>
      <c r="GG23" s="75"/>
      <c r="GH23" s="75"/>
      <c r="GI23" s="119"/>
      <c r="GJ23" s="75"/>
      <c r="GK23" s="75"/>
      <c r="GL23" s="75"/>
      <c r="GM23" s="75"/>
      <c r="GN23" s="117"/>
      <c r="GO23" s="75"/>
      <c r="GP23" s="75"/>
      <c r="GQ23" s="75"/>
      <c r="GR23" s="75"/>
      <c r="GS23" s="119"/>
      <c r="GT23" s="75"/>
      <c r="GU23" s="75"/>
      <c r="GV23" s="75"/>
      <c r="GW23" s="75"/>
      <c r="GX23" s="117"/>
      <c r="GY23" s="75"/>
      <c r="GZ23" s="75"/>
      <c r="HA23" s="75"/>
      <c r="HB23" s="75"/>
      <c r="HC23" s="119"/>
      <c r="HD23" s="187"/>
      <c r="HE23" s="112"/>
      <c r="HF23" s="186"/>
      <c r="HG23" s="186"/>
      <c r="HH23" s="186"/>
      <c r="HI23" s="186"/>
      <c r="HJ23" s="186"/>
      <c r="HK23" s="186"/>
      <c r="HL23" s="186"/>
      <c r="HM23" s="187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83"/>
      <c r="IL23" s="87">
        <f t="shared" ref="IL23:IL37" si="10">COUNTBLANK(J23:BF23)</f>
        <v>17</v>
      </c>
      <c r="IM23" s="87">
        <f t="shared" ref="IM23:IM37" si="11">COUNTBLANK(CG23:EC23)</f>
        <v>46</v>
      </c>
      <c r="IN23" s="87">
        <f t="shared" ref="IN23:IN37" si="12">COUNTBLANK(FG23:HC23)</f>
        <v>49</v>
      </c>
    </row>
    <row r="24" spans="1:248" s="190" customFormat="1" ht="24" customHeight="1">
      <c r="A24" s="191">
        <f t="shared" si="3"/>
        <v>23</v>
      </c>
      <c r="B24" s="211" t="s">
        <v>275</v>
      </c>
      <c r="C24" s="191" t="s">
        <v>266</v>
      </c>
      <c r="D24" s="192">
        <f>COUNTIF(E24:IL24,火花營進度簡報!U$128)</f>
        <v>5</v>
      </c>
      <c r="E24" s="140">
        <v>43736</v>
      </c>
      <c r="F24" s="140">
        <v>43736</v>
      </c>
      <c r="G24" s="140">
        <v>43736</v>
      </c>
      <c r="H24" s="140">
        <v>43750</v>
      </c>
      <c r="I24" s="134">
        <v>43750</v>
      </c>
      <c r="J24" s="75">
        <v>43757</v>
      </c>
      <c r="K24" s="75">
        <v>43757</v>
      </c>
      <c r="L24" s="140">
        <v>43834</v>
      </c>
      <c r="M24" s="140">
        <v>44107</v>
      </c>
      <c r="N24" s="140">
        <v>44114</v>
      </c>
      <c r="O24" s="140">
        <v>44114</v>
      </c>
      <c r="P24" s="140">
        <v>44142</v>
      </c>
      <c r="Q24" s="140">
        <v>44142</v>
      </c>
      <c r="R24" s="83">
        <v>44142</v>
      </c>
      <c r="S24" s="140">
        <v>44149</v>
      </c>
      <c r="T24" s="140">
        <v>43778</v>
      </c>
      <c r="U24" s="140">
        <v>44149</v>
      </c>
      <c r="V24" s="140">
        <v>44149</v>
      </c>
      <c r="W24" s="117">
        <v>44149</v>
      </c>
      <c r="X24" s="140">
        <v>44324</v>
      </c>
      <c r="Y24" s="140">
        <v>44324</v>
      </c>
      <c r="Z24" s="140">
        <v>44324</v>
      </c>
      <c r="AA24" s="140">
        <v>44324</v>
      </c>
      <c r="AB24" s="119">
        <v>44324</v>
      </c>
      <c r="AC24" s="140">
        <v>44324</v>
      </c>
      <c r="AD24" s="140">
        <v>44331</v>
      </c>
      <c r="AE24" s="140">
        <v>44107</v>
      </c>
      <c r="AF24" s="140">
        <v>44121</v>
      </c>
      <c r="AG24" s="117">
        <v>44331</v>
      </c>
      <c r="AH24" s="140">
        <v>44128</v>
      </c>
      <c r="AI24" s="140">
        <v>44128</v>
      </c>
      <c r="AJ24" s="140">
        <v>44128</v>
      </c>
      <c r="AK24" s="140">
        <v>44345</v>
      </c>
      <c r="AL24" s="119">
        <v>44345</v>
      </c>
      <c r="AM24" s="140">
        <v>44121</v>
      </c>
      <c r="AN24" s="140">
        <v>44345</v>
      </c>
      <c r="AO24" s="140">
        <v>44352</v>
      </c>
      <c r="AP24" s="140">
        <v>44352</v>
      </c>
      <c r="AQ24" s="117">
        <v>44352</v>
      </c>
      <c r="AR24" s="140">
        <v>44352</v>
      </c>
      <c r="AS24" s="140">
        <v>44135</v>
      </c>
      <c r="AT24" s="140">
        <v>44135</v>
      </c>
      <c r="AU24" s="140">
        <v>44331</v>
      </c>
      <c r="AV24" s="119">
        <v>44352</v>
      </c>
      <c r="AW24" s="140"/>
      <c r="AX24" s="140"/>
      <c r="AY24" s="140"/>
      <c r="AZ24" s="140"/>
      <c r="BA24" s="117"/>
      <c r="BB24" s="140"/>
      <c r="BC24" s="140">
        <v>44156</v>
      </c>
      <c r="BD24" s="140"/>
      <c r="BE24" s="140"/>
      <c r="BF24" s="119"/>
      <c r="BG24" s="75"/>
      <c r="BH24" s="112"/>
      <c r="BI24" s="140"/>
      <c r="BJ24" s="140"/>
      <c r="BK24" s="140"/>
      <c r="BL24" s="140"/>
      <c r="BM24" s="140"/>
      <c r="BN24" s="140"/>
      <c r="BO24" s="140" t="s">
        <v>241</v>
      </c>
      <c r="BP24" s="140" t="s">
        <v>241</v>
      </c>
      <c r="BQ24" s="140" t="s">
        <v>241</v>
      </c>
      <c r="BR24" s="140" t="s">
        <v>241</v>
      </c>
      <c r="BS24" s="140" t="s">
        <v>241</v>
      </c>
      <c r="BT24" s="140" t="s">
        <v>241</v>
      </c>
      <c r="BU24" s="140" t="s">
        <v>241</v>
      </c>
      <c r="BV24" s="140" t="s">
        <v>241</v>
      </c>
      <c r="BW24" s="140" t="s">
        <v>241</v>
      </c>
      <c r="BX24" s="140" t="s">
        <v>241</v>
      </c>
      <c r="BY24" s="140" t="s">
        <v>241</v>
      </c>
      <c r="BZ24" s="140" t="s">
        <v>241</v>
      </c>
      <c r="CA24" s="140" t="s">
        <v>241</v>
      </c>
      <c r="CB24" s="140" t="s">
        <v>241</v>
      </c>
      <c r="CC24" s="140" t="s">
        <v>241</v>
      </c>
      <c r="CD24" s="134"/>
      <c r="CE24" s="82"/>
      <c r="CF24" s="189"/>
      <c r="CG24" s="140">
        <v>44163</v>
      </c>
      <c r="CH24" s="140">
        <v>44163</v>
      </c>
      <c r="CI24" s="140">
        <v>44163</v>
      </c>
      <c r="CJ24" s="140">
        <v>44177</v>
      </c>
      <c r="CK24" s="140">
        <v>44177</v>
      </c>
      <c r="CL24" s="140">
        <v>44310</v>
      </c>
      <c r="CM24" s="140">
        <v>44310</v>
      </c>
      <c r="CN24" s="140" t="s">
        <v>241</v>
      </c>
      <c r="CO24" s="83"/>
      <c r="CP24" s="140" t="s">
        <v>241</v>
      </c>
      <c r="CQ24" s="140" t="s">
        <v>241</v>
      </c>
      <c r="CR24" s="140">
        <v>44212</v>
      </c>
      <c r="CS24" s="140">
        <v>44219</v>
      </c>
      <c r="CT24" s="117"/>
      <c r="CU24" s="140">
        <v>44226</v>
      </c>
      <c r="CV24" s="140">
        <v>44233</v>
      </c>
      <c r="CW24" s="140">
        <v>44268</v>
      </c>
      <c r="CX24" s="140" t="s">
        <v>241</v>
      </c>
      <c r="CY24" s="119"/>
      <c r="CZ24" s="140">
        <v>44303</v>
      </c>
      <c r="DA24" s="140">
        <v>44303</v>
      </c>
      <c r="DB24" s="140" t="s">
        <v>241</v>
      </c>
      <c r="DC24" s="140" t="s">
        <v>241</v>
      </c>
      <c r="DD24" s="117"/>
      <c r="DE24" s="140">
        <v>44261</v>
      </c>
      <c r="DF24" s="140">
        <v>44268</v>
      </c>
      <c r="DG24" s="140">
        <v>44275</v>
      </c>
      <c r="DH24" s="140" t="s">
        <v>241</v>
      </c>
      <c r="DI24" s="119"/>
      <c r="DJ24" s="140">
        <v>44282</v>
      </c>
      <c r="DK24" s="140">
        <v>44282</v>
      </c>
      <c r="DL24" s="140" t="s">
        <v>241</v>
      </c>
      <c r="DM24" s="140" t="s">
        <v>241</v>
      </c>
      <c r="DN24" s="117"/>
      <c r="DO24" s="140" t="s">
        <v>241</v>
      </c>
      <c r="DP24" s="140" t="s">
        <v>241</v>
      </c>
      <c r="DQ24" s="140" t="s">
        <v>241</v>
      </c>
      <c r="DR24" s="140" t="s">
        <v>241</v>
      </c>
      <c r="DS24" s="119"/>
      <c r="DT24" s="140" t="s">
        <v>241</v>
      </c>
      <c r="DU24" s="140" t="s">
        <v>241</v>
      </c>
      <c r="DV24" s="140" t="s">
        <v>241</v>
      </c>
      <c r="DW24" s="140" t="s">
        <v>241</v>
      </c>
      <c r="DX24" s="117"/>
      <c r="DY24" s="140" t="s">
        <v>241</v>
      </c>
      <c r="DZ24" s="140" t="s">
        <v>241</v>
      </c>
      <c r="EA24" s="140" t="s">
        <v>241</v>
      </c>
      <c r="EB24" s="140" t="s">
        <v>241</v>
      </c>
      <c r="EC24" s="119"/>
      <c r="ED24" s="75"/>
      <c r="EE24" s="112"/>
      <c r="EF24" s="140" t="s">
        <v>241</v>
      </c>
      <c r="EG24" s="140" t="s">
        <v>241</v>
      </c>
      <c r="EH24" s="140" t="s">
        <v>241</v>
      </c>
      <c r="EI24" s="140" t="s">
        <v>241</v>
      </c>
      <c r="EJ24" s="140" t="s">
        <v>241</v>
      </c>
      <c r="EK24" s="140" t="s">
        <v>241</v>
      </c>
      <c r="EL24" s="140" t="s">
        <v>241</v>
      </c>
      <c r="EM24" s="140" t="s">
        <v>241</v>
      </c>
      <c r="EN24" s="140" t="s">
        <v>241</v>
      </c>
      <c r="EO24" s="140" t="s">
        <v>241</v>
      </c>
      <c r="EP24" s="140" t="s">
        <v>241</v>
      </c>
      <c r="EQ24" s="140" t="s">
        <v>241</v>
      </c>
      <c r="ER24" s="140" t="s">
        <v>241</v>
      </c>
      <c r="ES24" s="140" t="s">
        <v>241</v>
      </c>
      <c r="ET24" s="140" t="s">
        <v>241</v>
      </c>
      <c r="EU24" s="140" t="s">
        <v>241</v>
      </c>
      <c r="EV24" s="140" t="s">
        <v>241</v>
      </c>
      <c r="EW24" s="140" t="s">
        <v>241</v>
      </c>
      <c r="EX24" s="140" t="s">
        <v>241</v>
      </c>
      <c r="EY24" s="140" t="s">
        <v>241</v>
      </c>
      <c r="EZ24" s="140" t="s">
        <v>241</v>
      </c>
      <c r="FA24" s="140" t="s">
        <v>241</v>
      </c>
      <c r="FB24" s="140" t="s">
        <v>241</v>
      </c>
      <c r="FC24" s="140" t="s">
        <v>241</v>
      </c>
      <c r="FD24" s="140" t="s">
        <v>241</v>
      </c>
      <c r="FE24" s="134"/>
      <c r="FF24" s="120"/>
      <c r="FG24" s="75"/>
      <c r="FH24" s="75"/>
      <c r="FI24" s="75"/>
      <c r="FJ24" s="75"/>
      <c r="FK24" s="75"/>
      <c r="FL24" s="75"/>
      <c r="FM24" s="75"/>
      <c r="FN24" s="75"/>
      <c r="FO24" s="83"/>
      <c r="FP24" s="75"/>
      <c r="FQ24" s="75"/>
      <c r="FR24" s="75"/>
      <c r="FS24" s="75"/>
      <c r="FT24" s="117"/>
      <c r="FU24" s="75"/>
      <c r="FV24" s="75"/>
      <c r="FW24" s="75"/>
      <c r="FX24" s="75"/>
      <c r="FY24" s="119"/>
      <c r="FZ24" s="75"/>
      <c r="GA24" s="75"/>
      <c r="GB24" s="75"/>
      <c r="GC24" s="75"/>
      <c r="GD24" s="117"/>
      <c r="GE24" s="75"/>
      <c r="GF24" s="75"/>
      <c r="GG24" s="75"/>
      <c r="GH24" s="75"/>
      <c r="GI24" s="119"/>
      <c r="GJ24" s="75"/>
      <c r="GK24" s="75"/>
      <c r="GL24" s="75"/>
      <c r="GM24" s="75"/>
      <c r="GN24" s="117"/>
      <c r="GO24" s="75"/>
      <c r="GP24" s="75"/>
      <c r="GQ24" s="75"/>
      <c r="GR24" s="75"/>
      <c r="GS24" s="119"/>
      <c r="GT24" s="75"/>
      <c r="GU24" s="75"/>
      <c r="GV24" s="75"/>
      <c r="GW24" s="75"/>
      <c r="GX24" s="117"/>
      <c r="GY24" s="75"/>
      <c r="GZ24" s="75"/>
      <c r="HA24" s="75"/>
      <c r="HB24" s="75"/>
      <c r="HC24" s="119"/>
      <c r="HD24" s="187"/>
      <c r="HE24" s="112"/>
      <c r="HF24" s="186"/>
      <c r="HG24" s="186"/>
      <c r="HH24" s="186"/>
      <c r="HI24" s="186"/>
      <c r="HJ24" s="186"/>
      <c r="HK24" s="186"/>
      <c r="HL24" s="186"/>
      <c r="HM24" s="187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83"/>
      <c r="IL24" s="87">
        <f t="shared" ref="IL24" si="13">COUNTBLANK(J24:BF24)</f>
        <v>9</v>
      </c>
      <c r="IM24" s="87">
        <f t="shared" ref="IM24" si="14">COUNTBLANK(CG24:EC24)</f>
        <v>30</v>
      </c>
      <c r="IN24" s="87">
        <f t="shared" ref="IN24" si="15">COUNTBLANK(FG24:HC24)</f>
        <v>49</v>
      </c>
    </row>
    <row r="25" spans="1:248" s="190" customFormat="1" ht="24" customHeight="1">
      <c r="A25" s="191">
        <f t="shared" si="3"/>
        <v>24</v>
      </c>
      <c r="B25" s="211" t="s">
        <v>275</v>
      </c>
      <c r="C25" s="191" t="s">
        <v>267</v>
      </c>
      <c r="D25" s="192">
        <f>COUNTIF(E25:IL25,火花營進度簡報!U$128)</f>
        <v>2</v>
      </c>
      <c r="E25" s="140">
        <v>43379</v>
      </c>
      <c r="F25" s="140">
        <v>43379</v>
      </c>
      <c r="G25" s="140">
        <v>43379</v>
      </c>
      <c r="H25" s="140">
        <v>43379</v>
      </c>
      <c r="I25" s="134">
        <v>43386</v>
      </c>
      <c r="J25" s="140">
        <v>43386</v>
      </c>
      <c r="K25" s="140">
        <v>43386</v>
      </c>
      <c r="L25" s="140">
        <v>43386</v>
      </c>
      <c r="M25" s="140">
        <v>43386</v>
      </c>
      <c r="N25" s="140">
        <v>43386</v>
      </c>
      <c r="O25" s="140">
        <v>43400</v>
      </c>
      <c r="P25" s="140">
        <v>43400</v>
      </c>
      <c r="Q25" s="140">
        <v>43400</v>
      </c>
      <c r="R25" s="83">
        <v>43400</v>
      </c>
      <c r="S25" s="140">
        <v>43414</v>
      </c>
      <c r="T25" s="140">
        <v>43407</v>
      </c>
      <c r="U25" s="140">
        <v>43407</v>
      </c>
      <c r="V25" s="140">
        <v>43407</v>
      </c>
      <c r="W25" s="117">
        <v>43428</v>
      </c>
      <c r="X25" s="140">
        <v>43414</v>
      </c>
      <c r="Y25" s="140">
        <v>43442</v>
      </c>
      <c r="Z25" s="140">
        <v>43442</v>
      </c>
      <c r="AA25" s="140">
        <v>43442</v>
      </c>
      <c r="AB25" s="119">
        <v>43442</v>
      </c>
      <c r="AC25" s="140">
        <v>43442</v>
      </c>
      <c r="AD25" s="140">
        <v>43449</v>
      </c>
      <c r="AE25" s="140">
        <v>43477</v>
      </c>
      <c r="AF25" s="140">
        <v>43484</v>
      </c>
      <c r="AG25" s="117">
        <v>43484</v>
      </c>
      <c r="AH25" s="140">
        <v>43533</v>
      </c>
      <c r="AI25" s="140">
        <v>43533</v>
      </c>
      <c r="AJ25" s="140">
        <v>43533</v>
      </c>
      <c r="AK25" s="140">
        <v>43624</v>
      </c>
      <c r="AL25" s="119">
        <v>43624</v>
      </c>
      <c r="AM25" s="140">
        <v>43435</v>
      </c>
      <c r="AN25" s="140">
        <v>43449</v>
      </c>
      <c r="AO25" s="140">
        <v>43554</v>
      </c>
      <c r="AP25" s="140">
        <v>43554</v>
      </c>
      <c r="AQ25" s="117">
        <v>43554</v>
      </c>
      <c r="AR25" s="140">
        <v>43526</v>
      </c>
      <c r="AS25" s="140">
        <v>43526</v>
      </c>
      <c r="AT25" s="140">
        <v>43568</v>
      </c>
      <c r="AU25" s="140">
        <v>43589</v>
      </c>
      <c r="AV25" s="119">
        <v>43589</v>
      </c>
      <c r="AW25" s="140">
        <v>43540</v>
      </c>
      <c r="AX25" s="140">
        <v>43554</v>
      </c>
      <c r="AY25" s="140">
        <v>43561</v>
      </c>
      <c r="AZ25" s="140">
        <v>43568</v>
      </c>
      <c r="BA25" s="117">
        <v>43568</v>
      </c>
      <c r="BB25" s="140">
        <v>43596</v>
      </c>
      <c r="BC25" s="140">
        <v>43596</v>
      </c>
      <c r="BD25" s="140">
        <v>43652</v>
      </c>
      <c r="BE25" s="140">
        <v>43596</v>
      </c>
      <c r="BF25" s="119">
        <v>43652</v>
      </c>
      <c r="BG25" s="75"/>
      <c r="BH25" s="112">
        <v>43652</v>
      </c>
      <c r="BI25" s="140">
        <v>43610</v>
      </c>
      <c r="BJ25" s="140">
        <v>43610</v>
      </c>
      <c r="BK25" s="140">
        <v>43610</v>
      </c>
      <c r="BL25" s="140">
        <v>43610</v>
      </c>
      <c r="BM25" s="140">
        <v>43610</v>
      </c>
      <c r="BN25" s="140"/>
      <c r="BO25" s="140">
        <v>43617</v>
      </c>
      <c r="BP25" s="140">
        <v>43617</v>
      </c>
      <c r="BQ25" s="140">
        <v>43617</v>
      </c>
      <c r="BR25" s="140">
        <v>43617</v>
      </c>
      <c r="BS25" s="140">
        <v>43617</v>
      </c>
      <c r="BT25" s="140">
        <v>43617</v>
      </c>
      <c r="BU25" s="140">
        <v>43617</v>
      </c>
      <c r="BV25" s="140">
        <v>43617</v>
      </c>
      <c r="BW25" s="140">
        <v>43617</v>
      </c>
      <c r="BX25" s="140">
        <v>43617</v>
      </c>
      <c r="BY25" s="140">
        <v>43617</v>
      </c>
      <c r="BZ25" s="140">
        <v>43617</v>
      </c>
      <c r="CA25" s="140">
        <v>43624</v>
      </c>
      <c r="CB25" s="140">
        <v>43624</v>
      </c>
      <c r="CC25" s="140">
        <v>43624</v>
      </c>
      <c r="CD25" s="134"/>
      <c r="CE25" s="82"/>
      <c r="CF25" s="189"/>
      <c r="CG25" s="140">
        <v>43729</v>
      </c>
      <c r="CH25" s="140">
        <v>43729</v>
      </c>
      <c r="CI25" s="140">
        <v>43729</v>
      </c>
      <c r="CJ25" s="140">
        <v>43729</v>
      </c>
      <c r="CK25" s="140">
        <v>43750</v>
      </c>
      <c r="CL25" s="140">
        <v>43764</v>
      </c>
      <c r="CM25" s="140">
        <v>43764</v>
      </c>
      <c r="CN25" s="140">
        <v>43764</v>
      </c>
      <c r="CO25" s="83">
        <v>43764</v>
      </c>
      <c r="CP25" s="140">
        <v>43764</v>
      </c>
      <c r="CQ25" s="140">
        <v>43778</v>
      </c>
      <c r="CR25" s="140">
        <v>43778</v>
      </c>
      <c r="CS25" s="140">
        <v>43778</v>
      </c>
      <c r="CT25" s="117">
        <v>43778</v>
      </c>
      <c r="CU25" s="140">
        <v>43778</v>
      </c>
      <c r="CV25" s="140">
        <v>43792</v>
      </c>
      <c r="CW25" s="140">
        <v>43792</v>
      </c>
      <c r="CX25" s="140">
        <v>43792</v>
      </c>
      <c r="CY25" s="119">
        <v>43792</v>
      </c>
      <c r="CZ25" s="140">
        <v>43771</v>
      </c>
      <c r="DA25" s="140">
        <v>43771</v>
      </c>
      <c r="DB25" s="140">
        <v>43799</v>
      </c>
      <c r="DC25" s="140">
        <v>44121</v>
      </c>
      <c r="DD25" s="117">
        <v>44121</v>
      </c>
      <c r="DE25" s="140">
        <v>43806</v>
      </c>
      <c r="DF25" s="140">
        <v>43813</v>
      </c>
      <c r="DG25" s="140">
        <v>43834</v>
      </c>
      <c r="DH25" s="140">
        <v>44107</v>
      </c>
      <c r="DI25" s="119">
        <v>44107</v>
      </c>
      <c r="DJ25" s="140">
        <v>43848</v>
      </c>
      <c r="DK25" s="140">
        <v>43848</v>
      </c>
      <c r="DL25" s="140">
        <v>43848</v>
      </c>
      <c r="DM25" s="140">
        <v>44107</v>
      </c>
      <c r="DN25" s="117">
        <v>44107</v>
      </c>
      <c r="DO25" s="140">
        <v>44009</v>
      </c>
      <c r="DP25" s="140">
        <v>44009</v>
      </c>
      <c r="DQ25" s="140">
        <v>44107</v>
      </c>
      <c r="DR25" s="140">
        <v>44121</v>
      </c>
      <c r="DS25" s="119">
        <v>44121</v>
      </c>
      <c r="DT25" s="140">
        <v>44009</v>
      </c>
      <c r="DU25" s="140">
        <v>44121</v>
      </c>
      <c r="DV25" s="140">
        <v>44121</v>
      </c>
      <c r="DW25" s="140">
        <v>44135</v>
      </c>
      <c r="DX25" s="117">
        <v>44135</v>
      </c>
      <c r="DY25" s="140">
        <v>44135</v>
      </c>
      <c r="DZ25" s="140">
        <v>44135</v>
      </c>
      <c r="EA25" s="140">
        <v>44142</v>
      </c>
      <c r="EB25" s="140">
        <v>44135</v>
      </c>
      <c r="EC25" s="119">
        <v>44142</v>
      </c>
      <c r="ED25" s="75"/>
      <c r="EE25" s="112">
        <v>44142</v>
      </c>
      <c r="EF25" s="140" t="s">
        <v>241</v>
      </c>
      <c r="EG25" s="140" t="s">
        <v>241</v>
      </c>
      <c r="EH25" s="140" t="s">
        <v>241</v>
      </c>
      <c r="EI25" s="140" t="s">
        <v>241</v>
      </c>
      <c r="EJ25" s="140" t="s">
        <v>241</v>
      </c>
      <c r="EK25" s="140" t="s">
        <v>241</v>
      </c>
      <c r="EL25" s="140" t="s">
        <v>241</v>
      </c>
      <c r="EM25" s="140" t="s">
        <v>241</v>
      </c>
      <c r="EN25" s="140" t="s">
        <v>241</v>
      </c>
      <c r="EO25" s="140" t="s">
        <v>241</v>
      </c>
      <c r="EP25" s="140" t="s">
        <v>241</v>
      </c>
      <c r="EQ25" s="140" t="s">
        <v>241</v>
      </c>
      <c r="ER25" s="140" t="s">
        <v>241</v>
      </c>
      <c r="ES25" s="140" t="s">
        <v>241</v>
      </c>
      <c r="ET25" s="140" t="s">
        <v>241</v>
      </c>
      <c r="EU25" s="140" t="s">
        <v>241</v>
      </c>
      <c r="EV25" s="140" t="s">
        <v>241</v>
      </c>
      <c r="EW25" s="140" t="s">
        <v>241</v>
      </c>
      <c r="EX25" s="140" t="s">
        <v>241</v>
      </c>
      <c r="EY25" s="140" t="s">
        <v>241</v>
      </c>
      <c r="EZ25" s="140" t="s">
        <v>241</v>
      </c>
      <c r="FA25" s="140" t="s">
        <v>241</v>
      </c>
      <c r="FB25" s="140" t="s">
        <v>241</v>
      </c>
      <c r="FC25" s="140" t="s">
        <v>241</v>
      </c>
      <c r="FD25" s="140" t="s">
        <v>241</v>
      </c>
      <c r="FE25" s="134"/>
      <c r="FF25" s="120"/>
      <c r="FG25" s="75">
        <v>44142</v>
      </c>
      <c r="FH25" s="75">
        <v>44142</v>
      </c>
      <c r="FI25" s="75">
        <v>44142</v>
      </c>
      <c r="FJ25" s="75">
        <v>44149</v>
      </c>
      <c r="FK25" s="75">
        <v>44149</v>
      </c>
      <c r="FL25" s="75">
        <v>44149</v>
      </c>
      <c r="FM25" s="75">
        <v>44219</v>
      </c>
      <c r="FN25" s="75">
        <v>44219</v>
      </c>
      <c r="FO25" s="83">
        <v>44219</v>
      </c>
      <c r="FP25" s="75">
        <v>44163</v>
      </c>
      <c r="FQ25" s="75">
        <v>44163</v>
      </c>
      <c r="FR25" s="75">
        <v>44163</v>
      </c>
      <c r="FS25" s="75">
        <v>44170</v>
      </c>
      <c r="FT25" s="117">
        <v>44170</v>
      </c>
      <c r="FU25" s="75">
        <v>44170</v>
      </c>
      <c r="FV25" s="75">
        <v>44177</v>
      </c>
      <c r="FW25" s="75">
        <v>44177</v>
      </c>
      <c r="FX25" s="75">
        <v>44198</v>
      </c>
      <c r="FY25" s="119">
        <v>44198</v>
      </c>
      <c r="FZ25" s="75">
        <v>44198</v>
      </c>
      <c r="GA25" s="75">
        <v>44205</v>
      </c>
      <c r="GB25" s="75">
        <v>44205</v>
      </c>
      <c r="GC25" s="75">
        <v>44205</v>
      </c>
      <c r="GD25" s="117">
        <v>44205</v>
      </c>
      <c r="GE25" s="75">
        <v>44338</v>
      </c>
      <c r="GF25" s="75"/>
      <c r="GG25" s="75">
        <v>44212</v>
      </c>
      <c r="GH25" s="75">
        <v>44226</v>
      </c>
      <c r="GI25" s="119"/>
      <c r="GJ25" s="75">
        <v>44233</v>
      </c>
      <c r="GK25" s="75">
        <v>44247</v>
      </c>
      <c r="GL25" s="75">
        <v>44247</v>
      </c>
      <c r="GM25" s="75">
        <v>44261</v>
      </c>
      <c r="GN25" s="117">
        <v>44261</v>
      </c>
      <c r="GO25" s="75">
        <v>44261</v>
      </c>
      <c r="GP25" s="75">
        <v>44268</v>
      </c>
      <c r="GQ25" s="75">
        <v>44275</v>
      </c>
      <c r="GR25" s="75">
        <v>44296</v>
      </c>
      <c r="GS25" s="119">
        <v>44296</v>
      </c>
      <c r="GT25" s="75">
        <v>44310</v>
      </c>
      <c r="GU25" s="75">
        <v>44338</v>
      </c>
      <c r="GV25" s="75">
        <v>44345</v>
      </c>
      <c r="GW25" s="75">
        <v>44345</v>
      </c>
      <c r="GX25" s="117">
        <v>44345</v>
      </c>
      <c r="GY25" s="75">
        <v>44345</v>
      </c>
      <c r="GZ25" s="75">
        <v>44352</v>
      </c>
      <c r="HA25" s="75">
        <v>44352</v>
      </c>
      <c r="HB25" s="75"/>
      <c r="HC25" s="119"/>
      <c r="HD25" s="187"/>
      <c r="HE25" s="112"/>
      <c r="HF25" s="186"/>
      <c r="HG25" s="186"/>
      <c r="HH25" s="186"/>
      <c r="HI25" s="186"/>
      <c r="HJ25" s="186"/>
      <c r="HK25" s="186"/>
      <c r="HL25" s="186"/>
      <c r="HM25" s="187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83"/>
      <c r="IL25" s="87">
        <f>COUNTBLANK(J25:BF25)</f>
        <v>0</v>
      </c>
      <c r="IM25" s="87">
        <f>COUNTBLANK(CG25:EC25)</f>
        <v>0</v>
      </c>
      <c r="IN25" s="87">
        <f>COUNTBLANK(FG25:HC25)</f>
        <v>4</v>
      </c>
    </row>
    <row r="26" spans="1:248" s="190" customFormat="1" ht="24" customHeight="1">
      <c r="A26" s="191">
        <f t="shared" si="3"/>
        <v>25</v>
      </c>
      <c r="B26" s="211" t="s">
        <v>275</v>
      </c>
      <c r="C26" s="191" t="s">
        <v>267</v>
      </c>
      <c r="D26" s="192">
        <f>COUNTIF(E26:IL26,火花營進度簡報!U$128)</f>
        <v>1</v>
      </c>
      <c r="E26" s="140">
        <v>43365</v>
      </c>
      <c r="F26" s="140">
        <v>43372</v>
      </c>
      <c r="G26" s="140">
        <v>43372</v>
      </c>
      <c r="H26" s="140">
        <v>43372</v>
      </c>
      <c r="I26" s="134">
        <v>43372</v>
      </c>
      <c r="J26" s="140">
        <v>43379</v>
      </c>
      <c r="K26" s="140">
        <v>43379</v>
      </c>
      <c r="L26" s="140">
        <v>43379</v>
      </c>
      <c r="M26" s="140">
        <v>43379</v>
      </c>
      <c r="N26" s="140">
        <v>43379</v>
      </c>
      <c r="O26" s="140">
        <v>43386</v>
      </c>
      <c r="P26" s="140">
        <v>43386</v>
      </c>
      <c r="Q26" s="140">
        <v>43386</v>
      </c>
      <c r="R26" s="83">
        <v>43386</v>
      </c>
      <c r="S26" s="140">
        <v>43491</v>
      </c>
      <c r="T26" s="140">
        <v>43400</v>
      </c>
      <c r="U26" s="140">
        <v>43407</v>
      </c>
      <c r="V26" s="140">
        <v>43407</v>
      </c>
      <c r="W26" s="117">
        <v>43491</v>
      </c>
      <c r="X26" s="140">
        <v>43407</v>
      </c>
      <c r="Y26" s="140">
        <v>43491</v>
      </c>
      <c r="Z26" s="140">
        <v>43491</v>
      </c>
      <c r="AA26" s="140">
        <v>43491</v>
      </c>
      <c r="AB26" s="119">
        <v>43491</v>
      </c>
      <c r="AC26" s="140">
        <v>43491</v>
      </c>
      <c r="AD26" s="140">
        <v>43491</v>
      </c>
      <c r="AE26" s="140">
        <v>43484</v>
      </c>
      <c r="AF26" s="140">
        <v>43491</v>
      </c>
      <c r="AG26" s="117">
        <v>43547</v>
      </c>
      <c r="AH26" s="140">
        <v>43533</v>
      </c>
      <c r="AI26" s="140">
        <v>43533</v>
      </c>
      <c r="AJ26" s="140">
        <v>43533</v>
      </c>
      <c r="AK26" s="140">
        <v>43526</v>
      </c>
      <c r="AL26" s="119">
        <v>43533</v>
      </c>
      <c r="AM26" s="140">
        <v>43554</v>
      </c>
      <c r="AN26" s="140">
        <v>43484</v>
      </c>
      <c r="AO26" s="140">
        <v>43526</v>
      </c>
      <c r="AP26" s="140">
        <v>43554</v>
      </c>
      <c r="AQ26" s="117">
        <v>43561</v>
      </c>
      <c r="AR26" s="140">
        <v>43540</v>
      </c>
      <c r="AS26" s="140">
        <v>43554</v>
      </c>
      <c r="AT26" s="140">
        <v>43561</v>
      </c>
      <c r="AU26" s="140">
        <v>43561</v>
      </c>
      <c r="AV26" s="119">
        <v>43561</v>
      </c>
      <c r="AW26" s="140">
        <v>43554</v>
      </c>
      <c r="AX26" s="140">
        <v>43561</v>
      </c>
      <c r="AY26" s="140">
        <v>43561</v>
      </c>
      <c r="AZ26" s="140">
        <v>43589</v>
      </c>
      <c r="BA26" s="117">
        <v>43589</v>
      </c>
      <c r="BB26" s="140">
        <v>43631</v>
      </c>
      <c r="BC26" s="140">
        <v>43631</v>
      </c>
      <c r="BD26" s="140">
        <v>43631</v>
      </c>
      <c r="BE26" s="140">
        <v>43596</v>
      </c>
      <c r="BF26" s="119">
        <v>43631</v>
      </c>
      <c r="BG26" s="75"/>
      <c r="BH26" s="112">
        <v>43631</v>
      </c>
      <c r="BI26" s="140">
        <v>43631</v>
      </c>
      <c r="BJ26" s="140">
        <v>43631</v>
      </c>
      <c r="BK26" s="140">
        <v>43631</v>
      </c>
      <c r="BL26" s="140">
        <v>43631</v>
      </c>
      <c r="BM26" s="140">
        <v>43638</v>
      </c>
      <c r="BN26" s="140">
        <v>43638</v>
      </c>
      <c r="BO26" s="140">
        <v>43638</v>
      </c>
      <c r="BP26" s="140" t="s">
        <v>241</v>
      </c>
      <c r="BQ26" s="140" t="s">
        <v>241</v>
      </c>
      <c r="BR26" s="140" t="s">
        <v>241</v>
      </c>
      <c r="BS26" s="140" t="s">
        <v>241</v>
      </c>
      <c r="BT26" s="140" t="s">
        <v>241</v>
      </c>
      <c r="BU26" s="140" t="s">
        <v>241</v>
      </c>
      <c r="BV26" s="140" t="s">
        <v>241</v>
      </c>
      <c r="BW26" s="140" t="s">
        <v>241</v>
      </c>
      <c r="BX26" s="140" t="s">
        <v>241</v>
      </c>
      <c r="BY26" s="140" t="s">
        <v>241</v>
      </c>
      <c r="BZ26" s="140" t="s">
        <v>241</v>
      </c>
      <c r="CA26" s="140" t="s">
        <v>241</v>
      </c>
      <c r="CB26" s="140" t="s">
        <v>241</v>
      </c>
      <c r="CC26" s="140" t="s">
        <v>241</v>
      </c>
      <c r="CD26" s="134"/>
      <c r="CE26" s="82"/>
      <c r="CF26" s="189"/>
      <c r="CG26" s="140">
        <v>43729</v>
      </c>
      <c r="CH26" s="140">
        <v>43729</v>
      </c>
      <c r="CI26" s="140">
        <v>43729</v>
      </c>
      <c r="CJ26" s="140">
        <v>43736</v>
      </c>
      <c r="CK26" s="140">
        <v>43736</v>
      </c>
      <c r="CL26" s="140">
        <v>43736</v>
      </c>
      <c r="CM26" s="140">
        <v>43778</v>
      </c>
      <c r="CN26" s="140">
        <v>43778</v>
      </c>
      <c r="CO26" s="83">
        <v>43778</v>
      </c>
      <c r="CP26" s="140">
        <v>43778</v>
      </c>
      <c r="CQ26" s="140">
        <v>43778</v>
      </c>
      <c r="CR26" s="140">
        <v>44179</v>
      </c>
      <c r="CS26" s="140">
        <v>43799</v>
      </c>
      <c r="CT26" s="117">
        <v>44009</v>
      </c>
      <c r="CU26" s="140">
        <v>43834</v>
      </c>
      <c r="CV26" s="140">
        <v>44002</v>
      </c>
      <c r="CW26" s="140">
        <v>43820</v>
      </c>
      <c r="CX26" s="140">
        <v>44002</v>
      </c>
      <c r="CY26" s="119">
        <v>44009</v>
      </c>
      <c r="CZ26" s="140">
        <v>44137</v>
      </c>
      <c r="DA26" s="140">
        <v>44137</v>
      </c>
      <c r="DB26" s="140">
        <v>43841</v>
      </c>
      <c r="DC26" s="140">
        <v>44121</v>
      </c>
      <c r="DD26" s="117">
        <v>44121</v>
      </c>
      <c r="DE26" s="140">
        <v>43841</v>
      </c>
      <c r="DF26" s="140">
        <v>44009</v>
      </c>
      <c r="DG26" s="140">
        <v>44009</v>
      </c>
      <c r="DH26" s="140">
        <v>44009</v>
      </c>
      <c r="DI26" s="119">
        <v>44009</v>
      </c>
      <c r="DJ26" s="140">
        <v>44107</v>
      </c>
      <c r="DK26" s="140">
        <v>44016</v>
      </c>
      <c r="DL26" s="140">
        <v>44016</v>
      </c>
      <c r="DM26" s="140">
        <v>44016</v>
      </c>
      <c r="DN26" s="117">
        <v>44107</v>
      </c>
      <c r="DO26" s="140">
        <v>44107</v>
      </c>
      <c r="DP26" s="140">
        <v>44107</v>
      </c>
      <c r="DQ26" s="140">
        <v>44114</v>
      </c>
      <c r="DR26" s="140">
        <v>44121</v>
      </c>
      <c r="DS26" s="119">
        <v>44121</v>
      </c>
      <c r="DT26" s="140">
        <v>44121</v>
      </c>
      <c r="DU26" s="140">
        <v>44121</v>
      </c>
      <c r="DV26" s="140">
        <v>44121</v>
      </c>
      <c r="DW26" s="140">
        <v>44128</v>
      </c>
      <c r="DX26" s="117">
        <v>44128</v>
      </c>
      <c r="DY26" s="140">
        <v>44128</v>
      </c>
      <c r="DZ26" s="140">
        <v>44128</v>
      </c>
      <c r="EA26" s="140">
        <v>44310</v>
      </c>
      <c r="EB26" s="140">
        <v>44135</v>
      </c>
      <c r="EC26" s="119">
        <v>44310</v>
      </c>
      <c r="ED26" s="75"/>
      <c r="EE26" s="112">
        <v>44310</v>
      </c>
      <c r="EF26" s="140" t="s">
        <v>241</v>
      </c>
      <c r="EG26" s="140" t="s">
        <v>241</v>
      </c>
      <c r="EH26" s="140" t="s">
        <v>241</v>
      </c>
      <c r="EI26" s="140" t="s">
        <v>241</v>
      </c>
      <c r="EJ26" s="140" t="s">
        <v>241</v>
      </c>
      <c r="EK26" s="140" t="s">
        <v>241</v>
      </c>
      <c r="EL26" s="140" t="s">
        <v>241</v>
      </c>
      <c r="EM26" s="140" t="s">
        <v>241</v>
      </c>
      <c r="EN26" s="140" t="s">
        <v>241</v>
      </c>
      <c r="EO26" s="140" t="s">
        <v>241</v>
      </c>
      <c r="EP26" s="140" t="s">
        <v>241</v>
      </c>
      <c r="EQ26" s="140" t="s">
        <v>241</v>
      </c>
      <c r="ER26" s="140" t="s">
        <v>241</v>
      </c>
      <c r="ES26" s="140" t="s">
        <v>241</v>
      </c>
      <c r="ET26" s="140" t="s">
        <v>241</v>
      </c>
      <c r="EU26" s="140" t="s">
        <v>241</v>
      </c>
      <c r="EV26" s="140" t="s">
        <v>241</v>
      </c>
      <c r="EW26" s="140" t="s">
        <v>241</v>
      </c>
      <c r="EX26" s="140" t="s">
        <v>241</v>
      </c>
      <c r="EY26" s="140" t="s">
        <v>241</v>
      </c>
      <c r="EZ26" s="140" t="s">
        <v>241</v>
      </c>
      <c r="FA26" s="140" t="s">
        <v>241</v>
      </c>
      <c r="FB26" s="140" t="s">
        <v>241</v>
      </c>
      <c r="FC26" s="140" t="s">
        <v>241</v>
      </c>
      <c r="FD26" s="140" t="s">
        <v>241</v>
      </c>
      <c r="FE26" s="134"/>
      <c r="FF26" s="120"/>
      <c r="FG26" s="75">
        <v>44142</v>
      </c>
      <c r="FH26" s="75">
        <v>44142</v>
      </c>
      <c r="FI26" s="75">
        <v>44142</v>
      </c>
      <c r="FJ26" s="75">
        <v>44142</v>
      </c>
      <c r="FK26" s="75">
        <v>44142</v>
      </c>
      <c r="FL26" s="75">
        <v>44142</v>
      </c>
      <c r="FM26" s="140">
        <v>44156</v>
      </c>
      <c r="FN26" s="140">
        <v>44156</v>
      </c>
      <c r="FO26" s="83">
        <v>44156</v>
      </c>
      <c r="FP26" s="75">
        <v>44163</v>
      </c>
      <c r="FQ26" s="75">
        <v>44163</v>
      </c>
      <c r="FR26" s="75">
        <v>44163</v>
      </c>
      <c r="FS26" s="75">
        <v>44170</v>
      </c>
      <c r="FT26" s="117">
        <v>44170</v>
      </c>
      <c r="FU26" s="75">
        <v>44170</v>
      </c>
      <c r="FV26" s="75">
        <v>44177</v>
      </c>
      <c r="FW26" s="75">
        <v>44177</v>
      </c>
      <c r="FX26" s="75">
        <v>44198</v>
      </c>
      <c r="FY26" s="119">
        <v>44198</v>
      </c>
      <c r="FZ26" s="75">
        <v>44198</v>
      </c>
      <c r="GA26" s="75">
        <v>44205</v>
      </c>
      <c r="GB26" s="75">
        <v>44205</v>
      </c>
      <c r="GC26" s="75">
        <v>44205</v>
      </c>
      <c r="GD26" s="117">
        <v>44205</v>
      </c>
      <c r="GE26" s="75">
        <v>44338</v>
      </c>
      <c r="GF26" s="75">
        <v>44345</v>
      </c>
      <c r="GG26" s="75">
        <v>44212</v>
      </c>
      <c r="GH26" s="75">
        <v>44226</v>
      </c>
      <c r="GI26" s="119"/>
      <c r="GJ26" s="75">
        <v>44233</v>
      </c>
      <c r="GK26" s="75">
        <v>44247</v>
      </c>
      <c r="GL26" s="75">
        <v>44247</v>
      </c>
      <c r="GM26" s="75">
        <v>44261</v>
      </c>
      <c r="GN26" s="117">
        <v>44261</v>
      </c>
      <c r="GO26" s="75">
        <v>44261</v>
      </c>
      <c r="GP26" s="75">
        <v>44268</v>
      </c>
      <c r="GQ26" s="75">
        <v>44275</v>
      </c>
      <c r="GR26" s="75">
        <v>44296</v>
      </c>
      <c r="GS26" s="119">
        <v>44296</v>
      </c>
      <c r="GT26" s="75">
        <v>44310</v>
      </c>
      <c r="GU26" s="75">
        <v>44324</v>
      </c>
      <c r="GV26" s="75">
        <v>44338</v>
      </c>
      <c r="GW26" s="75">
        <v>44345</v>
      </c>
      <c r="GX26" s="117">
        <v>44345</v>
      </c>
      <c r="GY26" s="75">
        <v>44345</v>
      </c>
      <c r="GZ26" s="75"/>
      <c r="HA26" s="75">
        <v>44345</v>
      </c>
      <c r="HB26" s="75">
        <v>44352</v>
      </c>
      <c r="HC26" s="119"/>
      <c r="HD26" s="187"/>
      <c r="HE26" s="112"/>
      <c r="HF26" s="186"/>
      <c r="HG26" s="186"/>
      <c r="HH26" s="186"/>
      <c r="HI26" s="186"/>
      <c r="HJ26" s="186"/>
      <c r="HK26" s="186"/>
      <c r="HL26" s="186"/>
      <c r="HM26" s="187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83"/>
      <c r="IL26" s="87">
        <f>COUNTBLANK(J26:BF26)</f>
        <v>0</v>
      </c>
      <c r="IM26" s="87">
        <f>COUNTBLANK(CG26:EC26)</f>
        <v>0</v>
      </c>
      <c r="IN26" s="87">
        <f>COUNTBLANK(FG26:HC26)</f>
        <v>3</v>
      </c>
    </row>
    <row r="27" spans="1:248" s="190" customFormat="1" ht="24" customHeight="1">
      <c r="A27" s="191">
        <f t="shared" si="3"/>
        <v>26</v>
      </c>
      <c r="B27" s="211" t="s">
        <v>275</v>
      </c>
      <c r="C27" s="191" t="s">
        <v>267</v>
      </c>
      <c r="D27" s="192">
        <f>COUNTIF(E27:IL27,火花營進度簡報!U$128)</f>
        <v>4</v>
      </c>
      <c r="E27" s="140">
        <v>43365</v>
      </c>
      <c r="F27" s="140">
        <v>43365</v>
      </c>
      <c r="G27" s="140">
        <v>43365</v>
      </c>
      <c r="H27" s="140">
        <v>43365</v>
      </c>
      <c r="I27" s="134">
        <v>43365</v>
      </c>
      <c r="J27" s="140">
        <v>43386</v>
      </c>
      <c r="K27" s="140">
        <v>43386</v>
      </c>
      <c r="L27" s="140">
        <v>43386</v>
      </c>
      <c r="M27" s="140">
        <v>43386</v>
      </c>
      <c r="N27" s="140">
        <v>43386</v>
      </c>
      <c r="O27" s="140">
        <v>43400</v>
      </c>
      <c r="P27" s="140">
        <v>43414</v>
      </c>
      <c r="Q27" s="140">
        <v>43442</v>
      </c>
      <c r="R27" s="83">
        <v>43442</v>
      </c>
      <c r="S27" s="140">
        <v>43414</v>
      </c>
      <c r="T27" s="140">
        <v>43407</v>
      </c>
      <c r="U27" s="140">
        <v>43407</v>
      </c>
      <c r="V27" s="140">
        <v>43428</v>
      </c>
      <c r="W27" s="117">
        <v>43428</v>
      </c>
      <c r="X27" s="140">
        <v>43428</v>
      </c>
      <c r="Y27" s="140">
        <v>43807</v>
      </c>
      <c r="Z27" s="140">
        <v>43449</v>
      </c>
      <c r="AA27" s="140">
        <v>43470</v>
      </c>
      <c r="AB27" s="119">
        <v>43477</v>
      </c>
      <c r="AC27" s="140">
        <v>43470</v>
      </c>
      <c r="AD27" s="140">
        <v>43477</v>
      </c>
      <c r="AE27" s="140">
        <v>43519</v>
      </c>
      <c r="AF27" s="140">
        <v>43519</v>
      </c>
      <c r="AG27" s="117">
        <v>43519</v>
      </c>
      <c r="AH27" s="140">
        <v>43540</v>
      </c>
      <c r="AI27" s="140">
        <v>43540</v>
      </c>
      <c r="AJ27" s="140">
        <v>43540</v>
      </c>
      <c r="AK27" s="140">
        <v>43519</v>
      </c>
      <c r="AL27" s="119">
        <v>43540</v>
      </c>
      <c r="AM27" s="140">
        <v>43519</v>
      </c>
      <c r="AN27" s="140">
        <v>43596</v>
      </c>
      <c r="AO27" s="140">
        <v>43596</v>
      </c>
      <c r="AP27" s="140">
        <v>43596</v>
      </c>
      <c r="AQ27" s="117">
        <v>43596</v>
      </c>
      <c r="AR27" s="140">
        <v>43610</v>
      </c>
      <c r="AS27" s="140">
        <v>43540</v>
      </c>
      <c r="AT27" s="140">
        <v>43540</v>
      </c>
      <c r="AU27" s="140">
        <v>43617</v>
      </c>
      <c r="AV27" s="119">
        <v>43617</v>
      </c>
      <c r="AW27" s="140">
        <v>43617</v>
      </c>
      <c r="AX27" s="140">
        <v>43624</v>
      </c>
      <c r="AY27" s="140">
        <v>43624</v>
      </c>
      <c r="AZ27" s="140">
        <v>43624</v>
      </c>
      <c r="BA27" s="117">
        <v>43624</v>
      </c>
      <c r="BB27" s="140">
        <v>43624</v>
      </c>
      <c r="BC27" s="140">
        <v>43631</v>
      </c>
      <c r="BD27" s="140">
        <v>43638</v>
      </c>
      <c r="BE27" s="140">
        <v>43624</v>
      </c>
      <c r="BF27" s="119">
        <v>43638</v>
      </c>
      <c r="BG27" s="75"/>
      <c r="BH27" s="112">
        <v>43638</v>
      </c>
      <c r="BI27" s="140"/>
      <c r="BJ27" s="140"/>
      <c r="BK27" s="140"/>
      <c r="BL27" s="140"/>
      <c r="BM27" s="140"/>
      <c r="BN27" s="140"/>
      <c r="BO27" s="140" t="s">
        <v>241</v>
      </c>
      <c r="BP27" s="140" t="s">
        <v>241</v>
      </c>
      <c r="BQ27" s="140" t="s">
        <v>241</v>
      </c>
      <c r="BR27" s="140" t="s">
        <v>241</v>
      </c>
      <c r="BS27" s="140" t="s">
        <v>241</v>
      </c>
      <c r="BT27" s="140" t="s">
        <v>241</v>
      </c>
      <c r="BU27" s="140" t="s">
        <v>241</v>
      </c>
      <c r="BV27" s="140" t="s">
        <v>241</v>
      </c>
      <c r="BW27" s="140" t="s">
        <v>241</v>
      </c>
      <c r="BX27" s="140" t="s">
        <v>241</v>
      </c>
      <c r="BY27" s="140" t="s">
        <v>241</v>
      </c>
      <c r="BZ27" s="140" t="s">
        <v>241</v>
      </c>
      <c r="CA27" s="140" t="s">
        <v>241</v>
      </c>
      <c r="CB27" s="140" t="s">
        <v>241</v>
      </c>
      <c r="CC27" s="140" t="s">
        <v>241</v>
      </c>
      <c r="CD27" s="134"/>
      <c r="CE27" s="82"/>
      <c r="CF27" s="189"/>
      <c r="CG27" s="140">
        <v>43736</v>
      </c>
      <c r="CH27" s="140">
        <v>43736</v>
      </c>
      <c r="CI27" s="140">
        <v>43736</v>
      </c>
      <c r="CJ27" s="140">
        <v>43750</v>
      </c>
      <c r="CK27" s="140">
        <v>43764</v>
      </c>
      <c r="CL27" s="140">
        <v>43764</v>
      </c>
      <c r="CM27" s="140">
        <v>43764</v>
      </c>
      <c r="CN27" s="140">
        <v>43764</v>
      </c>
      <c r="CO27" s="83">
        <v>43764</v>
      </c>
      <c r="CP27" s="140">
        <v>43778</v>
      </c>
      <c r="CQ27" s="140">
        <v>43778</v>
      </c>
      <c r="CR27" s="140">
        <v>43792</v>
      </c>
      <c r="CS27" s="140">
        <v>43792</v>
      </c>
      <c r="CT27" s="117">
        <v>43792</v>
      </c>
      <c r="CU27" s="140">
        <v>43813</v>
      </c>
      <c r="CV27" s="140">
        <v>43813</v>
      </c>
      <c r="CW27" s="140">
        <v>43820</v>
      </c>
      <c r="CX27" s="140">
        <v>44002</v>
      </c>
      <c r="CY27" s="119">
        <v>44002</v>
      </c>
      <c r="CZ27" s="140">
        <v>44137</v>
      </c>
      <c r="DA27" s="140">
        <v>44137</v>
      </c>
      <c r="DB27" s="140">
        <v>44002</v>
      </c>
      <c r="DC27" s="140">
        <v>44128</v>
      </c>
      <c r="DD27" s="117">
        <v>44128</v>
      </c>
      <c r="DE27" s="140">
        <v>43841</v>
      </c>
      <c r="DF27" s="140">
        <v>43820</v>
      </c>
      <c r="DG27" s="140">
        <v>44016</v>
      </c>
      <c r="DH27" s="140">
        <v>44016</v>
      </c>
      <c r="DI27" s="119">
        <v>44016</v>
      </c>
      <c r="DJ27" s="140">
        <v>44016</v>
      </c>
      <c r="DK27" s="140">
        <v>44114</v>
      </c>
      <c r="DL27" s="140">
        <v>44114</v>
      </c>
      <c r="DM27" s="140">
        <v>44114</v>
      </c>
      <c r="DN27" s="117">
        <v>44114</v>
      </c>
      <c r="DO27" s="140">
        <v>44121</v>
      </c>
      <c r="DP27" s="140">
        <v>44107</v>
      </c>
      <c r="DQ27" s="140">
        <v>44114</v>
      </c>
      <c r="DR27" s="140">
        <v>44121</v>
      </c>
      <c r="DS27" s="119">
        <v>44121</v>
      </c>
      <c r="DT27" s="140">
        <v>44121</v>
      </c>
      <c r="DU27" s="140">
        <v>44121</v>
      </c>
      <c r="DV27" s="140">
        <v>44121</v>
      </c>
      <c r="DW27" s="140">
        <v>44128</v>
      </c>
      <c r="DX27" s="117">
        <v>44128</v>
      </c>
      <c r="DY27" s="140">
        <v>44128</v>
      </c>
      <c r="DZ27" s="140">
        <v>44128</v>
      </c>
      <c r="EA27" s="140" t="s">
        <v>241</v>
      </c>
      <c r="EB27" s="140">
        <v>44135</v>
      </c>
      <c r="EC27" s="119"/>
      <c r="ED27" s="75"/>
      <c r="EE27" s="112"/>
      <c r="EF27" s="140" t="s">
        <v>241</v>
      </c>
      <c r="EG27" s="140" t="s">
        <v>241</v>
      </c>
      <c r="EH27" s="140" t="s">
        <v>241</v>
      </c>
      <c r="EI27" s="140" t="s">
        <v>241</v>
      </c>
      <c r="EJ27" s="140" t="s">
        <v>241</v>
      </c>
      <c r="EK27" s="140" t="s">
        <v>241</v>
      </c>
      <c r="EL27" s="140" t="s">
        <v>241</v>
      </c>
      <c r="EM27" s="140" t="s">
        <v>241</v>
      </c>
      <c r="EN27" s="140" t="s">
        <v>241</v>
      </c>
      <c r="EO27" s="140" t="s">
        <v>241</v>
      </c>
      <c r="EP27" s="140" t="s">
        <v>241</v>
      </c>
      <c r="EQ27" s="140" t="s">
        <v>241</v>
      </c>
      <c r="ER27" s="140" t="s">
        <v>241</v>
      </c>
      <c r="ES27" s="140" t="s">
        <v>241</v>
      </c>
      <c r="ET27" s="140" t="s">
        <v>241</v>
      </c>
      <c r="EU27" s="140" t="s">
        <v>241</v>
      </c>
      <c r="EV27" s="140" t="s">
        <v>241</v>
      </c>
      <c r="EW27" s="140" t="s">
        <v>241</v>
      </c>
      <c r="EX27" s="140" t="s">
        <v>241</v>
      </c>
      <c r="EY27" s="140" t="s">
        <v>241</v>
      </c>
      <c r="EZ27" s="140" t="s">
        <v>241</v>
      </c>
      <c r="FA27" s="140" t="s">
        <v>241</v>
      </c>
      <c r="FB27" s="140" t="s">
        <v>241</v>
      </c>
      <c r="FC27" s="140" t="s">
        <v>241</v>
      </c>
      <c r="FD27" s="140" t="s">
        <v>241</v>
      </c>
      <c r="FE27" s="134"/>
      <c r="FF27" s="120"/>
      <c r="FG27" s="75">
        <v>44142</v>
      </c>
      <c r="FH27" s="75">
        <v>44142</v>
      </c>
      <c r="FI27" s="75">
        <v>44142</v>
      </c>
      <c r="FJ27" s="75">
        <v>44142</v>
      </c>
      <c r="FK27" s="75">
        <v>44142</v>
      </c>
      <c r="FL27" s="75">
        <v>44149</v>
      </c>
      <c r="FM27" s="140">
        <v>44156</v>
      </c>
      <c r="FN27" s="140">
        <v>44156</v>
      </c>
      <c r="FO27" s="83">
        <v>44156</v>
      </c>
      <c r="FP27" s="75">
        <v>44163</v>
      </c>
      <c r="FQ27" s="75">
        <v>44163</v>
      </c>
      <c r="FR27" s="75">
        <v>44163</v>
      </c>
      <c r="FS27" s="75">
        <v>44170</v>
      </c>
      <c r="FT27" s="117">
        <v>44170</v>
      </c>
      <c r="FU27" s="75">
        <v>44170</v>
      </c>
      <c r="FV27" s="75">
        <v>44177</v>
      </c>
      <c r="FW27" s="75">
        <v>44177</v>
      </c>
      <c r="FX27" s="75">
        <v>44198</v>
      </c>
      <c r="FY27" s="119">
        <v>44198</v>
      </c>
      <c r="FZ27" s="75">
        <v>44198</v>
      </c>
      <c r="GA27" s="75">
        <v>44205</v>
      </c>
      <c r="GB27" s="75">
        <v>44205</v>
      </c>
      <c r="GC27" s="75">
        <v>44205</v>
      </c>
      <c r="GD27" s="117">
        <v>44205</v>
      </c>
      <c r="GE27" s="75">
        <v>44338</v>
      </c>
      <c r="GF27" s="75"/>
      <c r="GG27" s="75">
        <v>44212</v>
      </c>
      <c r="GH27" s="75">
        <v>44226</v>
      </c>
      <c r="GI27" s="119"/>
      <c r="GJ27" s="75">
        <v>44233</v>
      </c>
      <c r="GK27" s="75">
        <v>44247</v>
      </c>
      <c r="GL27" s="75">
        <v>44247</v>
      </c>
      <c r="GM27" s="75">
        <v>44261</v>
      </c>
      <c r="GN27" s="117">
        <v>44261</v>
      </c>
      <c r="GO27" s="75">
        <v>44261</v>
      </c>
      <c r="GP27" s="75">
        <v>44268</v>
      </c>
      <c r="GQ27" s="75">
        <v>44275</v>
      </c>
      <c r="GR27" s="75">
        <v>44296</v>
      </c>
      <c r="GS27" s="119">
        <v>44296</v>
      </c>
      <c r="GT27" s="75">
        <v>44310</v>
      </c>
      <c r="GU27" s="75">
        <v>44345</v>
      </c>
      <c r="GV27" s="75">
        <v>44352</v>
      </c>
      <c r="GW27" s="75">
        <v>44352</v>
      </c>
      <c r="GX27" s="117">
        <v>44352</v>
      </c>
      <c r="GY27" s="75">
        <v>44352</v>
      </c>
      <c r="GZ27" s="75"/>
      <c r="HA27" s="75"/>
      <c r="HB27" s="75"/>
      <c r="HC27" s="119"/>
      <c r="HD27" s="187"/>
      <c r="HE27" s="112"/>
      <c r="HF27" s="186"/>
      <c r="HG27" s="186"/>
      <c r="HH27" s="186"/>
      <c r="HI27" s="186"/>
      <c r="HJ27" s="186"/>
      <c r="HK27" s="186"/>
      <c r="HL27" s="186"/>
      <c r="HM27" s="187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83"/>
      <c r="IL27" s="87">
        <f>COUNTBLANK(J27:BF27)</f>
        <v>0</v>
      </c>
      <c r="IM27" s="87">
        <f>COUNTBLANK(CG27:EC27)</f>
        <v>2</v>
      </c>
      <c r="IN27" s="87">
        <f>COUNTBLANK(FG27:HC27)</f>
        <v>6</v>
      </c>
    </row>
    <row r="28" spans="1:248" s="190" customFormat="1" ht="24" customHeight="1">
      <c r="A28" s="191">
        <f t="shared" si="3"/>
        <v>27</v>
      </c>
      <c r="B28" s="211" t="s">
        <v>275</v>
      </c>
      <c r="C28" s="191" t="s">
        <v>267</v>
      </c>
      <c r="D28" s="192">
        <f>COUNTIF(E28:IL28,火花營進度簡報!U$128)</f>
        <v>1</v>
      </c>
      <c r="E28" s="140">
        <v>43365</v>
      </c>
      <c r="F28" s="140">
        <v>43365</v>
      </c>
      <c r="G28" s="140">
        <v>43365</v>
      </c>
      <c r="H28" s="140">
        <v>43365</v>
      </c>
      <c r="I28" s="134">
        <v>43365</v>
      </c>
      <c r="J28" s="140">
        <v>43372</v>
      </c>
      <c r="K28" s="140">
        <v>43379</v>
      </c>
      <c r="L28" s="140">
        <v>43379</v>
      </c>
      <c r="M28" s="140">
        <v>43386</v>
      </c>
      <c r="N28" s="140">
        <v>43386</v>
      </c>
      <c r="O28" s="140">
        <v>43386</v>
      </c>
      <c r="P28" s="140">
        <v>43386</v>
      </c>
      <c r="Q28" s="140">
        <v>43386</v>
      </c>
      <c r="R28" s="83">
        <v>43407</v>
      </c>
      <c r="S28" s="140">
        <v>43400</v>
      </c>
      <c r="T28" s="140">
        <v>43407</v>
      </c>
      <c r="U28" s="140">
        <v>43407</v>
      </c>
      <c r="V28" s="140">
        <v>43428</v>
      </c>
      <c r="W28" s="117">
        <v>43428</v>
      </c>
      <c r="X28" s="140">
        <v>43519</v>
      </c>
      <c r="Y28" s="140">
        <v>43435</v>
      </c>
      <c r="Z28" s="140">
        <v>43435</v>
      </c>
      <c r="AA28" s="140">
        <v>43435</v>
      </c>
      <c r="AB28" s="119">
        <v>43519</v>
      </c>
      <c r="AC28" s="140">
        <v>43449</v>
      </c>
      <c r="AD28" s="140">
        <v>43449</v>
      </c>
      <c r="AE28" s="140">
        <v>43470</v>
      </c>
      <c r="AF28" s="140">
        <v>43519</v>
      </c>
      <c r="AG28" s="117">
        <v>43561</v>
      </c>
      <c r="AH28" s="140">
        <v>43561</v>
      </c>
      <c r="AI28" s="140">
        <v>43561</v>
      </c>
      <c r="AJ28" s="140">
        <v>43561</v>
      </c>
      <c r="AK28" s="140">
        <v>43526</v>
      </c>
      <c r="AL28" s="119">
        <v>43561</v>
      </c>
      <c r="AM28" s="140">
        <v>43526</v>
      </c>
      <c r="AN28" s="140">
        <v>43526</v>
      </c>
      <c r="AO28" s="140">
        <v>43526</v>
      </c>
      <c r="AP28" s="140">
        <v>43547</v>
      </c>
      <c r="AQ28" s="117">
        <v>43561</v>
      </c>
      <c r="AR28" s="140">
        <v>43561</v>
      </c>
      <c r="AS28" s="140">
        <v>43540</v>
      </c>
      <c r="AT28" s="140">
        <v>43540</v>
      </c>
      <c r="AU28" s="140">
        <v>43547</v>
      </c>
      <c r="AV28" s="119">
        <v>43561</v>
      </c>
      <c r="AW28" s="140">
        <v>43561</v>
      </c>
      <c r="AX28" s="140">
        <v>43561</v>
      </c>
      <c r="AY28" s="140">
        <v>43568</v>
      </c>
      <c r="AZ28" s="140">
        <v>43589</v>
      </c>
      <c r="BA28" s="117">
        <v>43589</v>
      </c>
      <c r="BB28" s="140">
        <v>43596</v>
      </c>
      <c r="BC28" s="140">
        <v>43596</v>
      </c>
      <c r="BD28" s="140">
        <v>43624</v>
      </c>
      <c r="BE28" s="140">
        <v>43624</v>
      </c>
      <c r="BF28" s="119">
        <v>43624</v>
      </c>
      <c r="BG28" s="75"/>
      <c r="BH28" s="112">
        <v>43624</v>
      </c>
      <c r="BI28" s="140"/>
      <c r="BJ28" s="140"/>
      <c r="BK28" s="140"/>
      <c r="BL28" s="140"/>
      <c r="BM28" s="140"/>
      <c r="BN28" s="140"/>
      <c r="BO28" s="140" t="s">
        <v>241</v>
      </c>
      <c r="BP28" s="140" t="s">
        <v>241</v>
      </c>
      <c r="BQ28" s="140" t="s">
        <v>241</v>
      </c>
      <c r="BR28" s="140" t="s">
        <v>241</v>
      </c>
      <c r="BS28" s="140" t="s">
        <v>241</v>
      </c>
      <c r="BT28" s="140" t="s">
        <v>241</v>
      </c>
      <c r="BU28" s="140" t="s">
        <v>241</v>
      </c>
      <c r="BV28" s="140" t="s">
        <v>241</v>
      </c>
      <c r="BW28" s="140" t="s">
        <v>241</v>
      </c>
      <c r="BX28" s="140" t="s">
        <v>241</v>
      </c>
      <c r="BY28" s="140" t="s">
        <v>241</v>
      </c>
      <c r="BZ28" s="140" t="s">
        <v>241</v>
      </c>
      <c r="CA28" s="140" t="s">
        <v>241</v>
      </c>
      <c r="CB28" s="140" t="s">
        <v>241</v>
      </c>
      <c r="CC28" s="140" t="s">
        <v>241</v>
      </c>
      <c r="CD28" s="134"/>
      <c r="CE28" s="82"/>
      <c r="CF28" s="189"/>
      <c r="CG28" s="140">
        <v>43736</v>
      </c>
      <c r="CH28" s="140">
        <v>43736</v>
      </c>
      <c r="CI28" s="140">
        <v>43736</v>
      </c>
      <c r="CJ28" s="140">
        <v>43750</v>
      </c>
      <c r="CK28" s="140">
        <v>43764</v>
      </c>
      <c r="CL28" s="140">
        <v>43764</v>
      </c>
      <c r="CM28" s="140">
        <v>43764</v>
      </c>
      <c r="CN28" s="140">
        <v>43764</v>
      </c>
      <c r="CO28" s="83">
        <v>43764</v>
      </c>
      <c r="CP28" s="140">
        <v>43778</v>
      </c>
      <c r="CQ28" s="140">
        <v>43778</v>
      </c>
      <c r="CR28" s="140">
        <v>43792</v>
      </c>
      <c r="CS28" s="140">
        <v>43792</v>
      </c>
      <c r="CT28" s="117">
        <v>43792</v>
      </c>
      <c r="CU28" s="140">
        <v>43813</v>
      </c>
      <c r="CV28" s="140">
        <v>43813</v>
      </c>
      <c r="CW28" s="140">
        <v>43820</v>
      </c>
      <c r="CX28" s="140">
        <v>44002</v>
      </c>
      <c r="CY28" s="119">
        <v>44002</v>
      </c>
      <c r="CZ28" s="140">
        <v>43771</v>
      </c>
      <c r="DA28" s="140">
        <v>44137</v>
      </c>
      <c r="DB28" s="140">
        <v>44009</v>
      </c>
      <c r="DC28" s="140">
        <v>44128</v>
      </c>
      <c r="DD28" s="117">
        <v>44128</v>
      </c>
      <c r="DE28" s="140">
        <v>43841</v>
      </c>
      <c r="DF28" s="140">
        <v>43820</v>
      </c>
      <c r="DG28" s="140">
        <v>44016</v>
      </c>
      <c r="DH28" s="140">
        <v>44016</v>
      </c>
      <c r="DI28" s="119">
        <v>44016</v>
      </c>
      <c r="DJ28" s="140">
        <v>44016</v>
      </c>
      <c r="DK28" s="140">
        <v>44114</v>
      </c>
      <c r="DL28" s="140">
        <v>44114</v>
      </c>
      <c r="DM28" s="140">
        <v>44121</v>
      </c>
      <c r="DN28" s="117">
        <v>44121</v>
      </c>
      <c r="DO28" s="140">
        <v>44121</v>
      </c>
      <c r="DP28" s="140">
        <v>44128</v>
      </c>
      <c r="DQ28" s="140">
        <v>44128</v>
      </c>
      <c r="DR28" s="140">
        <v>44135</v>
      </c>
      <c r="DS28" s="119">
        <v>44135</v>
      </c>
      <c r="DT28" s="140">
        <v>44142</v>
      </c>
      <c r="DU28" s="140">
        <v>44142</v>
      </c>
      <c r="DV28" s="140">
        <v>44142</v>
      </c>
      <c r="DW28" s="140">
        <v>44142</v>
      </c>
      <c r="DX28" s="117">
        <v>44142</v>
      </c>
      <c r="DY28" s="140">
        <v>44142</v>
      </c>
      <c r="DZ28" s="140">
        <v>44142</v>
      </c>
      <c r="EA28" s="140">
        <v>44163</v>
      </c>
      <c r="EB28" s="140">
        <v>44170</v>
      </c>
      <c r="EC28" s="119">
        <v>44170</v>
      </c>
      <c r="ED28" s="75"/>
      <c r="EE28" s="112">
        <v>44535</v>
      </c>
      <c r="EF28" s="140" t="s">
        <v>241</v>
      </c>
      <c r="EG28" s="140" t="s">
        <v>241</v>
      </c>
      <c r="EH28" s="140" t="s">
        <v>241</v>
      </c>
      <c r="EI28" s="140" t="s">
        <v>241</v>
      </c>
      <c r="EJ28" s="140" t="s">
        <v>241</v>
      </c>
      <c r="EK28" s="140" t="s">
        <v>241</v>
      </c>
      <c r="EL28" s="140" t="s">
        <v>241</v>
      </c>
      <c r="EM28" s="140" t="s">
        <v>241</v>
      </c>
      <c r="EN28" s="140" t="s">
        <v>241</v>
      </c>
      <c r="EO28" s="140" t="s">
        <v>241</v>
      </c>
      <c r="EP28" s="140" t="s">
        <v>241</v>
      </c>
      <c r="EQ28" s="140" t="s">
        <v>241</v>
      </c>
      <c r="ER28" s="140" t="s">
        <v>241</v>
      </c>
      <c r="ES28" s="140" t="s">
        <v>241</v>
      </c>
      <c r="ET28" s="140" t="s">
        <v>241</v>
      </c>
      <c r="EU28" s="140" t="s">
        <v>241</v>
      </c>
      <c r="EV28" s="140" t="s">
        <v>241</v>
      </c>
      <c r="EW28" s="140" t="s">
        <v>241</v>
      </c>
      <c r="EX28" s="140" t="s">
        <v>241</v>
      </c>
      <c r="EY28" s="140" t="s">
        <v>241</v>
      </c>
      <c r="EZ28" s="140" t="s">
        <v>241</v>
      </c>
      <c r="FA28" s="140" t="s">
        <v>241</v>
      </c>
      <c r="FB28" s="140" t="s">
        <v>241</v>
      </c>
      <c r="FC28" s="140" t="s">
        <v>241</v>
      </c>
      <c r="FD28" s="140" t="s">
        <v>241</v>
      </c>
      <c r="FE28" s="134"/>
      <c r="FF28" s="120"/>
      <c r="FG28" s="75">
        <v>44170</v>
      </c>
      <c r="FH28" s="75">
        <v>44170</v>
      </c>
      <c r="FI28" s="75">
        <v>44170</v>
      </c>
      <c r="FJ28" s="75">
        <v>44170</v>
      </c>
      <c r="FK28" s="75">
        <v>44170</v>
      </c>
      <c r="FL28" s="75">
        <v>44170</v>
      </c>
      <c r="FM28" s="75">
        <v>44170</v>
      </c>
      <c r="FN28" s="75">
        <v>44170</v>
      </c>
      <c r="FO28" s="83">
        <v>44170</v>
      </c>
      <c r="FP28" s="75">
        <v>44177</v>
      </c>
      <c r="FQ28" s="75">
        <v>44198</v>
      </c>
      <c r="FR28" s="75">
        <v>44198</v>
      </c>
      <c r="FS28" s="140">
        <v>44205</v>
      </c>
      <c r="FT28" s="117">
        <v>44205</v>
      </c>
      <c r="FU28" s="75">
        <v>44212</v>
      </c>
      <c r="FV28" s="75">
        <v>44212</v>
      </c>
      <c r="FW28" s="75">
        <v>44212</v>
      </c>
      <c r="FX28" s="75">
        <v>44219</v>
      </c>
      <c r="FY28" s="119">
        <v>44219</v>
      </c>
      <c r="FZ28" s="75">
        <v>44226</v>
      </c>
      <c r="GA28" s="140">
        <v>44233</v>
      </c>
      <c r="GB28" s="140">
        <v>44233</v>
      </c>
      <c r="GC28" s="140">
        <v>44233</v>
      </c>
      <c r="GD28" s="117">
        <v>44233</v>
      </c>
      <c r="GE28" s="75">
        <v>44331</v>
      </c>
      <c r="GF28" s="75"/>
      <c r="GG28" s="75">
        <v>44247</v>
      </c>
      <c r="GH28" s="75">
        <v>44261</v>
      </c>
      <c r="GI28" s="119"/>
      <c r="GJ28" s="75">
        <v>44268</v>
      </c>
      <c r="GK28" s="75">
        <v>44303</v>
      </c>
      <c r="GL28" s="75">
        <v>44282</v>
      </c>
      <c r="GM28" s="75">
        <v>44324</v>
      </c>
      <c r="GN28" s="117">
        <v>44324</v>
      </c>
      <c r="GO28" s="75">
        <v>44310</v>
      </c>
      <c r="GP28" s="75">
        <v>44310</v>
      </c>
      <c r="GQ28" s="75">
        <v>44310</v>
      </c>
      <c r="GR28" s="75"/>
      <c r="GS28" s="119"/>
      <c r="GT28" s="75">
        <v>44338</v>
      </c>
      <c r="GU28" s="75">
        <v>44345</v>
      </c>
      <c r="GV28" s="75">
        <v>44352</v>
      </c>
      <c r="GW28" s="75"/>
      <c r="GX28" s="117"/>
      <c r="GY28" s="75"/>
      <c r="GZ28" s="75"/>
      <c r="HA28" s="75"/>
      <c r="HB28" s="75"/>
      <c r="HC28" s="119"/>
      <c r="HD28" s="187"/>
      <c r="HE28" s="112"/>
      <c r="HF28" s="186"/>
      <c r="HG28" s="186"/>
      <c r="HH28" s="186"/>
      <c r="HI28" s="186"/>
      <c r="HJ28" s="186"/>
      <c r="HK28" s="186"/>
      <c r="HL28" s="186"/>
      <c r="HM28" s="187"/>
      <c r="HN28" s="188"/>
      <c r="HO28" s="188"/>
      <c r="HP28" s="188"/>
      <c r="HQ28" s="188"/>
      <c r="HR28" s="188"/>
      <c r="HS28" s="188"/>
      <c r="HT28" s="188"/>
      <c r="HU28" s="188"/>
      <c r="HV28" s="188"/>
      <c r="HW28" s="188"/>
      <c r="HX28" s="188"/>
      <c r="HY28" s="188"/>
      <c r="HZ28" s="188"/>
      <c r="IA28" s="188"/>
      <c r="IB28" s="188"/>
      <c r="IC28" s="188"/>
      <c r="ID28" s="188"/>
      <c r="IE28" s="188"/>
      <c r="IF28" s="188"/>
      <c r="IG28" s="188"/>
      <c r="IH28" s="188"/>
      <c r="II28" s="188"/>
      <c r="IJ28" s="83"/>
      <c r="IL28" s="87">
        <f>COUNTBLANK(J28:BF28)</f>
        <v>0</v>
      </c>
      <c r="IM28" s="87">
        <f>COUNTBLANK(CG28:EC28)</f>
        <v>0</v>
      </c>
      <c r="IN28" s="87">
        <f>COUNTBLANK(FG28:HC28)</f>
        <v>11</v>
      </c>
    </row>
    <row r="29" spans="1:248" s="190" customFormat="1" ht="24" customHeight="1">
      <c r="A29" s="191">
        <f t="shared" si="3"/>
        <v>28</v>
      </c>
      <c r="B29" s="211" t="s">
        <v>275</v>
      </c>
      <c r="C29" s="191" t="s">
        <v>267</v>
      </c>
      <c r="D29" s="192">
        <f>COUNTIF(E29:IL29,火花營進度簡報!U$128)</f>
        <v>1</v>
      </c>
      <c r="E29" s="140">
        <v>43365</v>
      </c>
      <c r="F29" s="140">
        <v>43365</v>
      </c>
      <c r="G29" s="140">
        <v>43365</v>
      </c>
      <c r="H29" s="140">
        <v>43365</v>
      </c>
      <c r="I29" s="134">
        <v>43365</v>
      </c>
      <c r="J29" s="140">
        <v>43379</v>
      </c>
      <c r="K29" s="140">
        <v>43379</v>
      </c>
      <c r="L29" s="140">
        <v>43379</v>
      </c>
      <c r="M29" s="140">
        <v>43379</v>
      </c>
      <c r="N29" s="140">
        <v>43386</v>
      </c>
      <c r="O29" s="140">
        <v>43386</v>
      </c>
      <c r="P29" s="140">
        <v>43435</v>
      </c>
      <c r="Q29" s="140">
        <v>43435</v>
      </c>
      <c r="R29" s="83">
        <v>43435</v>
      </c>
      <c r="S29" s="140">
        <v>43519</v>
      </c>
      <c r="T29" s="140">
        <v>43442</v>
      </c>
      <c r="U29" s="140">
        <v>43547</v>
      </c>
      <c r="V29" s="140">
        <v>43547</v>
      </c>
      <c r="W29" s="117">
        <v>43547</v>
      </c>
      <c r="X29" s="140">
        <v>43547</v>
      </c>
      <c r="Y29" s="140">
        <v>43442</v>
      </c>
      <c r="Z29" s="140">
        <v>43449</v>
      </c>
      <c r="AA29" s="140">
        <v>43547</v>
      </c>
      <c r="AB29" s="119">
        <v>43547</v>
      </c>
      <c r="AC29" s="140">
        <v>43554</v>
      </c>
      <c r="AD29" s="140">
        <v>43554</v>
      </c>
      <c r="AE29" s="140">
        <v>43561</v>
      </c>
      <c r="AF29" s="140">
        <v>43519</v>
      </c>
      <c r="AG29" s="117">
        <v>43561</v>
      </c>
      <c r="AH29" s="140">
        <v>43554</v>
      </c>
      <c r="AI29" s="140">
        <v>43554</v>
      </c>
      <c r="AJ29" s="140">
        <v>43554</v>
      </c>
      <c r="AK29" s="140">
        <v>43554</v>
      </c>
      <c r="AL29" s="119">
        <v>43561</v>
      </c>
      <c r="AM29" s="140">
        <v>43624</v>
      </c>
      <c r="AN29" s="140">
        <v>43624</v>
      </c>
      <c r="AO29" s="140">
        <v>43624</v>
      </c>
      <c r="AP29" s="140">
        <v>43624</v>
      </c>
      <c r="AQ29" s="117">
        <v>43624</v>
      </c>
      <c r="AR29" s="140">
        <v>43631</v>
      </c>
      <c r="AS29" s="140">
        <v>43624</v>
      </c>
      <c r="AT29" s="140">
        <v>43631</v>
      </c>
      <c r="AU29" s="140">
        <v>43547</v>
      </c>
      <c r="AV29" s="119">
        <v>43631</v>
      </c>
      <c r="AW29" s="140">
        <v>43554</v>
      </c>
      <c r="AX29" s="140">
        <v>43631</v>
      </c>
      <c r="AY29" s="140">
        <v>43631</v>
      </c>
      <c r="AZ29" s="140">
        <v>43589</v>
      </c>
      <c r="BA29" s="117">
        <v>43631</v>
      </c>
      <c r="BB29" s="140">
        <v>43638</v>
      </c>
      <c r="BC29" s="140">
        <v>43638</v>
      </c>
      <c r="BD29" s="140">
        <v>43631</v>
      </c>
      <c r="BE29" s="140">
        <v>43638</v>
      </c>
      <c r="BF29" s="119">
        <v>43638</v>
      </c>
      <c r="BG29" s="75"/>
      <c r="BH29" s="112">
        <v>43638</v>
      </c>
      <c r="BI29" s="140"/>
      <c r="BJ29" s="140"/>
      <c r="BK29" s="140"/>
      <c r="BL29" s="140"/>
      <c r="BM29" s="140"/>
      <c r="BN29" s="140"/>
      <c r="BO29" s="140" t="s">
        <v>241</v>
      </c>
      <c r="BP29" s="140" t="s">
        <v>241</v>
      </c>
      <c r="BQ29" s="140" t="s">
        <v>241</v>
      </c>
      <c r="BR29" s="140" t="s">
        <v>241</v>
      </c>
      <c r="BS29" s="140" t="s">
        <v>241</v>
      </c>
      <c r="BT29" s="140" t="s">
        <v>241</v>
      </c>
      <c r="BU29" s="140" t="s">
        <v>241</v>
      </c>
      <c r="BV29" s="140" t="s">
        <v>241</v>
      </c>
      <c r="BW29" s="140" t="s">
        <v>241</v>
      </c>
      <c r="BX29" s="140" t="s">
        <v>241</v>
      </c>
      <c r="BY29" s="140" t="s">
        <v>241</v>
      </c>
      <c r="BZ29" s="140" t="s">
        <v>241</v>
      </c>
      <c r="CA29" s="140" t="s">
        <v>241</v>
      </c>
      <c r="CB29" s="140" t="s">
        <v>241</v>
      </c>
      <c r="CC29" s="140" t="s">
        <v>241</v>
      </c>
      <c r="CD29" s="134"/>
      <c r="CE29" s="82"/>
      <c r="CF29" s="189"/>
      <c r="CG29" s="140">
        <v>43736</v>
      </c>
      <c r="CH29" s="140">
        <v>43736</v>
      </c>
      <c r="CI29" s="140">
        <v>43736</v>
      </c>
      <c r="CJ29" s="140">
        <v>43764</v>
      </c>
      <c r="CK29" s="140">
        <v>43764</v>
      </c>
      <c r="CL29" s="140">
        <v>43764</v>
      </c>
      <c r="CM29" s="140">
        <v>43764</v>
      </c>
      <c r="CN29" s="140">
        <v>43834</v>
      </c>
      <c r="CO29" s="83">
        <v>43834</v>
      </c>
      <c r="CP29" s="140">
        <v>43834</v>
      </c>
      <c r="CQ29" s="140">
        <v>43841</v>
      </c>
      <c r="CR29" s="140">
        <v>44009</v>
      </c>
      <c r="CS29" s="140">
        <v>44165</v>
      </c>
      <c r="CT29" s="117">
        <v>44009</v>
      </c>
      <c r="CU29" s="140">
        <v>43841</v>
      </c>
      <c r="CV29" s="140">
        <v>43841</v>
      </c>
      <c r="CW29" s="140">
        <v>44114</v>
      </c>
      <c r="CX29" s="140">
        <v>44114</v>
      </c>
      <c r="CY29" s="119">
        <v>44114</v>
      </c>
      <c r="CZ29" s="140">
        <v>43778</v>
      </c>
      <c r="DA29" s="140">
        <v>43778</v>
      </c>
      <c r="DB29" s="140">
        <v>43778</v>
      </c>
      <c r="DC29" s="140">
        <v>44107</v>
      </c>
      <c r="DD29" s="117">
        <v>44107</v>
      </c>
      <c r="DE29" s="140">
        <v>43841</v>
      </c>
      <c r="DF29" s="140">
        <v>44107</v>
      </c>
      <c r="DG29" s="140">
        <v>44107</v>
      </c>
      <c r="DH29" s="140">
        <v>44107</v>
      </c>
      <c r="DI29" s="119">
        <v>44107</v>
      </c>
      <c r="DJ29" s="140">
        <v>44114</v>
      </c>
      <c r="DK29" s="140">
        <v>44114</v>
      </c>
      <c r="DL29" s="140">
        <v>44114</v>
      </c>
      <c r="DM29" s="140">
        <v>44121</v>
      </c>
      <c r="DN29" s="117">
        <v>44121</v>
      </c>
      <c r="DO29" s="140">
        <v>44121</v>
      </c>
      <c r="DP29" s="140">
        <v>44128</v>
      </c>
      <c r="DQ29" s="140">
        <v>44128</v>
      </c>
      <c r="DR29" s="140">
        <v>44135</v>
      </c>
      <c r="DS29" s="119">
        <v>44135</v>
      </c>
      <c r="DT29" s="140">
        <v>44135</v>
      </c>
      <c r="DU29" s="140">
        <v>44135</v>
      </c>
      <c r="DV29" s="140">
        <v>44135</v>
      </c>
      <c r="DW29" s="140">
        <v>44142</v>
      </c>
      <c r="DX29" s="117">
        <v>44142</v>
      </c>
      <c r="DY29" s="140">
        <v>44142</v>
      </c>
      <c r="DZ29" s="140">
        <v>44142</v>
      </c>
      <c r="EA29" s="140">
        <v>44163</v>
      </c>
      <c r="EB29" s="140">
        <v>44149</v>
      </c>
      <c r="EC29" s="119">
        <v>44163</v>
      </c>
      <c r="ED29" s="75"/>
      <c r="EE29" s="112">
        <v>44528</v>
      </c>
      <c r="EF29" s="140" t="s">
        <v>241</v>
      </c>
      <c r="EG29" s="140" t="s">
        <v>241</v>
      </c>
      <c r="EH29" s="140" t="s">
        <v>241</v>
      </c>
      <c r="EI29" s="140" t="s">
        <v>241</v>
      </c>
      <c r="EJ29" s="140" t="s">
        <v>241</v>
      </c>
      <c r="EK29" s="140" t="s">
        <v>241</v>
      </c>
      <c r="EL29" s="140" t="s">
        <v>241</v>
      </c>
      <c r="EM29" s="140" t="s">
        <v>241</v>
      </c>
      <c r="EN29" s="140" t="s">
        <v>241</v>
      </c>
      <c r="EO29" s="140" t="s">
        <v>241</v>
      </c>
      <c r="EP29" s="140" t="s">
        <v>241</v>
      </c>
      <c r="EQ29" s="140" t="s">
        <v>241</v>
      </c>
      <c r="ER29" s="140" t="s">
        <v>241</v>
      </c>
      <c r="ES29" s="140" t="s">
        <v>241</v>
      </c>
      <c r="ET29" s="140" t="s">
        <v>241</v>
      </c>
      <c r="EU29" s="140" t="s">
        <v>241</v>
      </c>
      <c r="EV29" s="140" t="s">
        <v>241</v>
      </c>
      <c r="EW29" s="140" t="s">
        <v>241</v>
      </c>
      <c r="EX29" s="140" t="s">
        <v>241</v>
      </c>
      <c r="EY29" s="140" t="s">
        <v>241</v>
      </c>
      <c r="EZ29" s="140" t="s">
        <v>241</v>
      </c>
      <c r="FA29" s="140" t="s">
        <v>241</v>
      </c>
      <c r="FB29" s="140" t="s">
        <v>241</v>
      </c>
      <c r="FC29" s="140" t="s">
        <v>241</v>
      </c>
      <c r="FD29" s="140" t="s">
        <v>241</v>
      </c>
      <c r="FE29" s="134"/>
      <c r="FF29" s="120"/>
      <c r="FG29" s="140">
        <v>44156</v>
      </c>
      <c r="FH29" s="140">
        <v>44156</v>
      </c>
      <c r="FI29" s="140">
        <v>44156</v>
      </c>
      <c r="FJ29" s="140">
        <v>44156</v>
      </c>
      <c r="FK29" s="140">
        <v>44156</v>
      </c>
      <c r="FL29" s="75">
        <v>44163</v>
      </c>
      <c r="FM29" s="75">
        <v>44170</v>
      </c>
      <c r="FN29" s="75">
        <v>44170</v>
      </c>
      <c r="FO29" s="83">
        <v>44170</v>
      </c>
      <c r="FP29" s="75">
        <v>44177</v>
      </c>
      <c r="FQ29" s="75">
        <v>44198</v>
      </c>
      <c r="FR29" s="75">
        <v>44198</v>
      </c>
      <c r="FS29" s="140">
        <v>44205</v>
      </c>
      <c r="FT29" s="117">
        <v>44205</v>
      </c>
      <c r="FU29" s="75">
        <v>44212</v>
      </c>
      <c r="FV29" s="75">
        <v>44212</v>
      </c>
      <c r="FW29" s="75">
        <v>44212</v>
      </c>
      <c r="FX29" s="75">
        <v>44219</v>
      </c>
      <c r="FY29" s="119">
        <v>44219</v>
      </c>
      <c r="FZ29" s="75">
        <v>44226</v>
      </c>
      <c r="GA29" s="140">
        <v>44233</v>
      </c>
      <c r="GB29" s="140">
        <v>44233</v>
      </c>
      <c r="GC29" s="140">
        <v>44233</v>
      </c>
      <c r="GD29" s="117">
        <v>44233</v>
      </c>
      <c r="GE29" s="75">
        <v>44331</v>
      </c>
      <c r="GF29" s="75">
        <v>44324</v>
      </c>
      <c r="GG29" s="75">
        <v>44247</v>
      </c>
      <c r="GH29" s="75">
        <v>44261</v>
      </c>
      <c r="GI29" s="119">
        <v>44331</v>
      </c>
      <c r="GJ29" s="75">
        <v>44268</v>
      </c>
      <c r="GK29" s="75">
        <v>44303</v>
      </c>
      <c r="GL29" s="75">
        <v>44282</v>
      </c>
      <c r="GM29" s="75">
        <v>44324</v>
      </c>
      <c r="GN29" s="117">
        <v>44324</v>
      </c>
      <c r="GO29" s="75">
        <v>44324</v>
      </c>
      <c r="GP29" s="75">
        <v>44324</v>
      </c>
      <c r="GQ29" s="75">
        <v>44324</v>
      </c>
      <c r="GR29" s="75"/>
      <c r="GS29" s="119"/>
      <c r="GT29" s="75">
        <v>44338</v>
      </c>
      <c r="GU29" s="75">
        <v>44345</v>
      </c>
      <c r="GV29" s="75">
        <v>44352</v>
      </c>
      <c r="GW29" s="75"/>
      <c r="GX29" s="117"/>
      <c r="GY29" s="75"/>
      <c r="GZ29" s="75"/>
      <c r="HA29" s="75"/>
      <c r="HB29" s="75"/>
      <c r="HC29" s="119"/>
      <c r="HD29" s="187"/>
      <c r="HE29" s="112"/>
      <c r="HF29" s="186"/>
      <c r="HG29" s="186"/>
      <c r="HH29" s="186"/>
      <c r="HI29" s="186"/>
      <c r="HJ29" s="186"/>
      <c r="HK29" s="186"/>
      <c r="HL29" s="186"/>
      <c r="HM29" s="187"/>
      <c r="HN29" s="188"/>
      <c r="HO29" s="188"/>
      <c r="HP29" s="188"/>
      <c r="HQ29" s="188"/>
      <c r="HR29" s="188"/>
      <c r="HS29" s="188"/>
      <c r="HT29" s="188"/>
      <c r="HU29" s="188"/>
      <c r="HV29" s="188"/>
      <c r="HW29" s="188"/>
      <c r="HX29" s="188"/>
      <c r="HY29" s="188"/>
      <c r="HZ29" s="188"/>
      <c r="IA29" s="188"/>
      <c r="IB29" s="188"/>
      <c r="IC29" s="188"/>
      <c r="ID29" s="188"/>
      <c r="IE29" s="188"/>
      <c r="IF29" s="188"/>
      <c r="IG29" s="188"/>
      <c r="IH29" s="188"/>
      <c r="II29" s="188"/>
      <c r="IJ29" s="83"/>
      <c r="IL29" s="87">
        <f t="shared" ref="IL29" si="16">COUNTBLANK(J29:BF29)</f>
        <v>0</v>
      </c>
      <c r="IM29" s="87">
        <f t="shared" ref="IM29" si="17">COUNTBLANK(CG29:EC29)</f>
        <v>0</v>
      </c>
      <c r="IN29" s="87">
        <f t="shared" ref="IN29" si="18">COUNTBLANK(FG29:HC29)</f>
        <v>9</v>
      </c>
    </row>
    <row r="30" spans="1:248" s="190" customFormat="1" ht="24" customHeight="1">
      <c r="A30" s="191">
        <f t="shared" si="3"/>
        <v>29</v>
      </c>
      <c r="B30" s="211" t="s">
        <v>275</v>
      </c>
      <c r="C30" s="191" t="s">
        <v>267</v>
      </c>
      <c r="D30" s="192">
        <f>COUNTIF(E30:IL30,火花營進度簡報!U$128)</f>
        <v>0</v>
      </c>
      <c r="E30" s="140">
        <v>43365</v>
      </c>
      <c r="F30" s="140">
        <v>43365</v>
      </c>
      <c r="G30" s="140">
        <v>43365</v>
      </c>
      <c r="H30" s="140">
        <v>43365</v>
      </c>
      <c r="I30" s="134">
        <v>43365</v>
      </c>
      <c r="J30" s="140">
        <v>43379</v>
      </c>
      <c r="K30" s="140">
        <v>43379</v>
      </c>
      <c r="L30" s="140">
        <v>43379</v>
      </c>
      <c r="M30" s="140">
        <v>43379</v>
      </c>
      <c r="N30" s="140">
        <v>43386</v>
      </c>
      <c r="O30" s="140">
        <v>43414</v>
      </c>
      <c r="P30" s="140">
        <v>43491</v>
      </c>
      <c r="Q30" s="140">
        <v>43491</v>
      </c>
      <c r="R30" s="83">
        <v>43491</v>
      </c>
      <c r="S30" s="140">
        <v>43414</v>
      </c>
      <c r="T30" s="140">
        <v>43428</v>
      </c>
      <c r="U30" s="140">
        <v>43484</v>
      </c>
      <c r="V30" s="140">
        <v>43484</v>
      </c>
      <c r="W30" s="117">
        <v>43484</v>
      </c>
      <c r="X30" s="140">
        <v>43526</v>
      </c>
      <c r="Y30" s="140">
        <v>43526</v>
      </c>
      <c r="Z30" s="140">
        <v>43526</v>
      </c>
      <c r="AA30" s="140">
        <v>43547</v>
      </c>
      <c r="AB30" s="119">
        <v>43547</v>
      </c>
      <c r="AC30" s="140">
        <v>43477</v>
      </c>
      <c r="AD30" s="140">
        <v>43477</v>
      </c>
      <c r="AE30" s="140">
        <v>43484</v>
      </c>
      <c r="AF30" s="140">
        <v>43554</v>
      </c>
      <c r="AG30" s="117">
        <v>43561</v>
      </c>
      <c r="AH30" s="140">
        <v>43533</v>
      </c>
      <c r="AI30" s="140">
        <v>43533</v>
      </c>
      <c r="AJ30" s="140">
        <v>43533</v>
      </c>
      <c r="AK30" s="140">
        <v>43589</v>
      </c>
      <c r="AL30" s="119">
        <v>43589</v>
      </c>
      <c r="AM30" s="140">
        <v>43589</v>
      </c>
      <c r="AN30" s="140">
        <v>43589</v>
      </c>
      <c r="AO30" s="140">
        <v>43596</v>
      </c>
      <c r="AP30" s="140">
        <v>43596</v>
      </c>
      <c r="AQ30" s="117">
        <v>43596</v>
      </c>
      <c r="AR30" s="140">
        <v>43596</v>
      </c>
      <c r="AS30" s="140">
        <v>43624</v>
      </c>
      <c r="AT30" s="140">
        <v>43610</v>
      </c>
      <c r="AU30" s="140">
        <v>43547</v>
      </c>
      <c r="AV30" s="119">
        <v>43624</v>
      </c>
      <c r="AW30" s="140">
        <v>43554</v>
      </c>
      <c r="AX30" s="140">
        <v>43624</v>
      </c>
      <c r="AY30" s="140">
        <v>43631</v>
      </c>
      <c r="AZ30" s="140">
        <v>43638</v>
      </c>
      <c r="BA30" s="117">
        <v>43638</v>
      </c>
      <c r="BB30" s="140">
        <v>43638</v>
      </c>
      <c r="BC30" s="140">
        <v>43645</v>
      </c>
      <c r="BD30" s="140">
        <v>43428</v>
      </c>
      <c r="BE30" s="140">
        <v>43645</v>
      </c>
      <c r="BF30" s="119">
        <v>43645</v>
      </c>
      <c r="BG30" s="75"/>
      <c r="BH30" s="112">
        <v>43645</v>
      </c>
      <c r="BI30" s="140"/>
      <c r="BJ30" s="140"/>
      <c r="BK30" s="140"/>
      <c r="BL30" s="140"/>
      <c r="BM30" s="140"/>
      <c r="BN30" s="140"/>
      <c r="BO30" s="140" t="s">
        <v>241</v>
      </c>
      <c r="BP30" s="140" t="s">
        <v>241</v>
      </c>
      <c r="BQ30" s="140" t="s">
        <v>241</v>
      </c>
      <c r="BR30" s="140" t="s">
        <v>241</v>
      </c>
      <c r="BS30" s="140" t="s">
        <v>241</v>
      </c>
      <c r="BT30" s="140" t="s">
        <v>241</v>
      </c>
      <c r="BU30" s="140" t="s">
        <v>241</v>
      </c>
      <c r="BV30" s="140" t="s">
        <v>241</v>
      </c>
      <c r="BW30" s="140" t="s">
        <v>241</v>
      </c>
      <c r="BX30" s="140" t="s">
        <v>241</v>
      </c>
      <c r="BY30" s="140" t="s">
        <v>241</v>
      </c>
      <c r="BZ30" s="140" t="s">
        <v>241</v>
      </c>
      <c r="CA30" s="140" t="s">
        <v>241</v>
      </c>
      <c r="CB30" s="140" t="s">
        <v>241</v>
      </c>
      <c r="CC30" s="140" t="s">
        <v>241</v>
      </c>
      <c r="CD30" s="134"/>
      <c r="CE30" s="82"/>
      <c r="CF30" s="189"/>
      <c r="CG30" s="140">
        <v>43750</v>
      </c>
      <c r="CH30" s="140">
        <v>43750</v>
      </c>
      <c r="CI30" s="140">
        <v>43792</v>
      </c>
      <c r="CJ30" s="140">
        <v>43792</v>
      </c>
      <c r="CK30" s="140">
        <v>43792</v>
      </c>
      <c r="CL30" s="140">
        <v>43799</v>
      </c>
      <c r="CM30" s="140">
        <v>43792</v>
      </c>
      <c r="CN30" s="140">
        <v>43792</v>
      </c>
      <c r="CO30" s="83">
        <v>43799</v>
      </c>
      <c r="CP30" s="140">
        <v>44179</v>
      </c>
      <c r="CQ30" s="140">
        <v>43834</v>
      </c>
      <c r="CR30" s="140">
        <v>43848</v>
      </c>
      <c r="CS30" s="140">
        <v>43799</v>
      </c>
      <c r="CT30" s="117">
        <v>44009</v>
      </c>
      <c r="CU30" s="140">
        <v>44009</v>
      </c>
      <c r="CV30" s="140">
        <v>44107</v>
      </c>
      <c r="CW30" s="140">
        <v>44128</v>
      </c>
      <c r="CX30" s="140">
        <v>44128</v>
      </c>
      <c r="CY30" s="119">
        <v>44128</v>
      </c>
      <c r="CZ30" s="140">
        <v>43778</v>
      </c>
      <c r="DA30" s="140">
        <v>43778</v>
      </c>
      <c r="DB30" s="140">
        <v>44128</v>
      </c>
      <c r="DC30" s="140">
        <v>44128</v>
      </c>
      <c r="DD30" s="117">
        <v>44128</v>
      </c>
      <c r="DE30" s="140">
        <v>44135</v>
      </c>
      <c r="DF30" s="140">
        <v>44142</v>
      </c>
      <c r="DG30" s="140">
        <v>44149</v>
      </c>
      <c r="DH30" s="140">
        <v>44149</v>
      </c>
      <c r="DI30" s="119">
        <v>44149</v>
      </c>
      <c r="DJ30" s="140">
        <v>44156</v>
      </c>
      <c r="DK30" s="140">
        <v>44163</v>
      </c>
      <c r="DL30" s="140">
        <v>44170</v>
      </c>
      <c r="DM30" s="140">
        <v>44177</v>
      </c>
      <c r="DN30" s="117">
        <v>44177</v>
      </c>
      <c r="DO30" s="140">
        <v>44198</v>
      </c>
      <c r="DP30" s="140">
        <v>44205</v>
      </c>
      <c r="DQ30" s="140">
        <v>44212</v>
      </c>
      <c r="DR30" s="140">
        <v>44226</v>
      </c>
      <c r="DS30" s="119">
        <v>44233</v>
      </c>
      <c r="DT30" s="140">
        <v>44233</v>
      </c>
      <c r="DU30" s="140">
        <v>44247</v>
      </c>
      <c r="DV30" s="140">
        <v>44261</v>
      </c>
      <c r="DW30" s="140">
        <v>44268</v>
      </c>
      <c r="DX30" s="117">
        <v>44268</v>
      </c>
      <c r="DY30" s="140">
        <v>44287</v>
      </c>
      <c r="DZ30" s="140">
        <v>44303</v>
      </c>
      <c r="EA30" s="140">
        <v>44303</v>
      </c>
      <c r="EB30" s="140">
        <v>44303</v>
      </c>
      <c r="EC30" s="119">
        <v>44303</v>
      </c>
      <c r="ED30" s="75"/>
      <c r="EE30" s="112">
        <v>44303</v>
      </c>
      <c r="EF30" s="140" t="s">
        <v>241</v>
      </c>
      <c r="EG30" s="140" t="s">
        <v>241</v>
      </c>
      <c r="EH30" s="140" t="s">
        <v>241</v>
      </c>
      <c r="EI30" s="140" t="s">
        <v>241</v>
      </c>
      <c r="EJ30" s="140" t="s">
        <v>241</v>
      </c>
      <c r="EK30" s="140" t="s">
        <v>241</v>
      </c>
      <c r="EL30" s="140" t="s">
        <v>241</v>
      </c>
      <c r="EM30" s="140" t="s">
        <v>241</v>
      </c>
      <c r="EN30" s="140" t="s">
        <v>241</v>
      </c>
      <c r="EO30" s="140" t="s">
        <v>241</v>
      </c>
      <c r="EP30" s="140" t="s">
        <v>241</v>
      </c>
      <c r="EQ30" s="140" t="s">
        <v>241</v>
      </c>
      <c r="ER30" s="140" t="s">
        <v>241</v>
      </c>
      <c r="ES30" s="140" t="s">
        <v>241</v>
      </c>
      <c r="ET30" s="140" t="s">
        <v>241</v>
      </c>
      <c r="EU30" s="140" t="s">
        <v>241</v>
      </c>
      <c r="EV30" s="140" t="s">
        <v>241</v>
      </c>
      <c r="EW30" s="140" t="s">
        <v>241</v>
      </c>
      <c r="EX30" s="140" t="s">
        <v>241</v>
      </c>
      <c r="EY30" s="140" t="s">
        <v>241</v>
      </c>
      <c r="EZ30" s="140" t="s">
        <v>241</v>
      </c>
      <c r="FA30" s="140" t="s">
        <v>241</v>
      </c>
      <c r="FB30" s="140" t="s">
        <v>241</v>
      </c>
      <c r="FC30" s="140" t="s">
        <v>241</v>
      </c>
      <c r="FD30" s="140" t="s">
        <v>241</v>
      </c>
      <c r="FE30" s="134"/>
      <c r="FF30" s="120"/>
      <c r="FG30" s="75">
        <v>44310</v>
      </c>
      <c r="FH30" s="75">
        <v>44310</v>
      </c>
      <c r="FI30" s="75">
        <v>44324</v>
      </c>
      <c r="FJ30" s="75">
        <v>44331</v>
      </c>
      <c r="FK30" s="75">
        <v>44331</v>
      </c>
      <c r="FL30" s="75">
        <v>44345</v>
      </c>
      <c r="FM30" s="75"/>
      <c r="FN30" s="75"/>
      <c r="FO30" s="83"/>
      <c r="FP30" s="75"/>
      <c r="FQ30" s="75"/>
      <c r="FR30" s="75"/>
      <c r="FS30" s="75"/>
      <c r="FT30" s="117"/>
      <c r="FU30" s="75"/>
      <c r="FV30" s="75"/>
      <c r="FW30" s="75"/>
      <c r="FX30" s="75"/>
      <c r="FY30" s="119"/>
      <c r="FZ30" s="75"/>
      <c r="GA30" s="75"/>
      <c r="GB30" s="75"/>
      <c r="GC30" s="75"/>
      <c r="GD30" s="117"/>
      <c r="GE30" s="75"/>
      <c r="GF30" s="75"/>
      <c r="GG30" s="75"/>
      <c r="GH30" s="75"/>
      <c r="GI30" s="119"/>
      <c r="GJ30" s="75"/>
      <c r="GK30" s="75"/>
      <c r="GL30" s="75"/>
      <c r="GM30" s="75"/>
      <c r="GN30" s="117"/>
      <c r="GO30" s="75"/>
      <c r="GP30" s="75"/>
      <c r="GQ30" s="75"/>
      <c r="GR30" s="75"/>
      <c r="GS30" s="119"/>
      <c r="GT30" s="75"/>
      <c r="GU30" s="75"/>
      <c r="GV30" s="75"/>
      <c r="GW30" s="75"/>
      <c r="GX30" s="117"/>
      <c r="GY30" s="75"/>
      <c r="GZ30" s="75"/>
      <c r="HA30" s="75"/>
      <c r="HB30" s="75"/>
      <c r="HC30" s="119"/>
      <c r="HD30" s="187"/>
      <c r="HE30" s="112"/>
      <c r="HF30" s="186"/>
      <c r="HG30" s="186"/>
      <c r="HH30" s="186"/>
      <c r="HI30" s="186"/>
      <c r="HJ30" s="186"/>
      <c r="HK30" s="186"/>
      <c r="HL30" s="186"/>
      <c r="HM30" s="187"/>
      <c r="HN30" s="188"/>
      <c r="HO30" s="188"/>
      <c r="HP30" s="188"/>
      <c r="HQ30" s="188"/>
      <c r="HR30" s="188"/>
      <c r="HS30" s="188"/>
      <c r="HT30" s="188"/>
      <c r="HU30" s="188"/>
      <c r="HV30" s="188"/>
      <c r="HW30" s="188"/>
      <c r="HX30" s="188"/>
      <c r="HY30" s="188"/>
      <c r="HZ30" s="188"/>
      <c r="IA30" s="188"/>
      <c r="IB30" s="188"/>
      <c r="IC30" s="188"/>
      <c r="ID30" s="188"/>
      <c r="IE30" s="188"/>
      <c r="IF30" s="188"/>
      <c r="IG30" s="188"/>
      <c r="IH30" s="188"/>
      <c r="II30" s="188"/>
      <c r="IJ30" s="83"/>
      <c r="IL30" s="87">
        <f t="shared" ref="IL30" si="19">COUNTBLANK(J30:BF30)</f>
        <v>0</v>
      </c>
      <c r="IM30" s="87">
        <f t="shared" ref="IM30" si="20">COUNTBLANK(CG30:EC30)</f>
        <v>0</v>
      </c>
      <c r="IN30" s="87">
        <f t="shared" ref="IN30" si="21">COUNTBLANK(FG30:HC30)</f>
        <v>43</v>
      </c>
    </row>
    <row r="31" spans="1:248" s="190" customFormat="1" ht="24" customHeight="1">
      <c r="A31" s="191">
        <f t="shared" si="3"/>
        <v>30</v>
      </c>
      <c r="B31" s="211" t="s">
        <v>275</v>
      </c>
      <c r="C31" s="191" t="s">
        <v>267</v>
      </c>
      <c r="D31" s="192">
        <f>COUNTIF(E31:IL31,火花營進度簡報!U$128)</f>
        <v>0</v>
      </c>
      <c r="E31" s="140">
        <v>43365</v>
      </c>
      <c r="F31" s="140">
        <v>43372</v>
      </c>
      <c r="G31" s="140">
        <v>43372</v>
      </c>
      <c r="H31" s="140">
        <v>43372</v>
      </c>
      <c r="I31" s="134">
        <v>43372</v>
      </c>
      <c r="J31" s="140">
        <v>43386</v>
      </c>
      <c r="K31" s="140">
        <v>43386</v>
      </c>
      <c r="L31" s="140">
        <v>43386</v>
      </c>
      <c r="M31" s="140">
        <v>43386</v>
      </c>
      <c r="N31" s="140">
        <v>43400</v>
      </c>
      <c r="O31" s="140">
        <v>43400</v>
      </c>
      <c r="P31" s="140">
        <v>43400</v>
      </c>
      <c r="Q31" s="140">
        <v>43435</v>
      </c>
      <c r="R31" s="83">
        <v>43435</v>
      </c>
      <c r="S31" s="140">
        <v>43435</v>
      </c>
      <c r="T31" s="140">
        <v>43435</v>
      </c>
      <c r="U31" s="140">
        <v>43435</v>
      </c>
      <c r="V31" s="140">
        <v>43435</v>
      </c>
      <c r="W31" s="117">
        <v>43435</v>
      </c>
      <c r="X31" s="140">
        <v>43435</v>
      </c>
      <c r="Y31" s="140">
        <v>43435</v>
      </c>
      <c r="Z31" s="140">
        <v>43442</v>
      </c>
      <c r="AA31" s="140">
        <v>43470</v>
      </c>
      <c r="AB31" s="119">
        <v>43547</v>
      </c>
      <c r="AC31" s="140">
        <v>43519</v>
      </c>
      <c r="AD31" s="140">
        <v>43477</v>
      </c>
      <c r="AE31" s="140">
        <v>43484</v>
      </c>
      <c r="AF31" s="140">
        <v>43519</v>
      </c>
      <c r="AG31" s="117">
        <v>43547</v>
      </c>
      <c r="AH31" s="140">
        <v>43533</v>
      </c>
      <c r="AI31" s="140">
        <v>43533</v>
      </c>
      <c r="AJ31" s="140">
        <v>43533</v>
      </c>
      <c r="AK31" s="140">
        <v>43526</v>
      </c>
      <c r="AL31" s="119">
        <v>43547</v>
      </c>
      <c r="AM31" s="140">
        <v>43610</v>
      </c>
      <c r="AN31" s="140">
        <v>43526</v>
      </c>
      <c r="AO31" s="140">
        <v>43526</v>
      </c>
      <c r="AP31" s="140">
        <v>43561</v>
      </c>
      <c r="AQ31" s="117">
        <v>43617</v>
      </c>
      <c r="AR31" s="140">
        <v>43610</v>
      </c>
      <c r="AS31" s="140">
        <v>43540</v>
      </c>
      <c r="AT31" s="140">
        <v>43540</v>
      </c>
      <c r="AU31" s="140">
        <v>43547</v>
      </c>
      <c r="AV31" s="119">
        <v>43610</v>
      </c>
      <c r="AW31" s="140">
        <v>43547</v>
      </c>
      <c r="AX31" s="140">
        <v>43610</v>
      </c>
      <c r="AY31" s="140">
        <v>43610</v>
      </c>
      <c r="AZ31" s="140">
        <v>43589</v>
      </c>
      <c r="BA31" s="117">
        <v>43610</v>
      </c>
      <c r="BB31" s="140">
        <v>43631</v>
      </c>
      <c r="BC31" s="140">
        <v>43631</v>
      </c>
      <c r="BD31" s="140">
        <v>43596</v>
      </c>
      <c r="BE31" s="140">
        <v>43596</v>
      </c>
      <c r="BF31" s="119">
        <v>43631</v>
      </c>
      <c r="BG31" s="75"/>
      <c r="BH31" s="112">
        <v>43631</v>
      </c>
      <c r="BI31" s="140">
        <v>43631</v>
      </c>
      <c r="BJ31" s="140">
        <v>43631</v>
      </c>
      <c r="BK31" s="140">
        <v>43631</v>
      </c>
      <c r="BL31" s="140">
        <v>43631</v>
      </c>
      <c r="BM31" s="140">
        <v>43638</v>
      </c>
      <c r="BN31" s="140">
        <v>43638</v>
      </c>
      <c r="BO31" s="140">
        <v>43638</v>
      </c>
      <c r="BP31" s="140" t="s">
        <v>241</v>
      </c>
      <c r="BQ31" s="140" t="s">
        <v>241</v>
      </c>
      <c r="BR31" s="140" t="s">
        <v>241</v>
      </c>
      <c r="BS31" s="140" t="s">
        <v>241</v>
      </c>
      <c r="BT31" s="140" t="s">
        <v>241</v>
      </c>
      <c r="BU31" s="140" t="s">
        <v>241</v>
      </c>
      <c r="BV31" s="140" t="s">
        <v>241</v>
      </c>
      <c r="BW31" s="140" t="s">
        <v>241</v>
      </c>
      <c r="BX31" s="140" t="s">
        <v>241</v>
      </c>
      <c r="BY31" s="140" t="s">
        <v>241</v>
      </c>
      <c r="BZ31" s="140" t="s">
        <v>241</v>
      </c>
      <c r="CA31" s="140" t="s">
        <v>241</v>
      </c>
      <c r="CB31" s="140" t="s">
        <v>241</v>
      </c>
      <c r="CC31" s="140" t="s">
        <v>241</v>
      </c>
      <c r="CD31" s="134"/>
      <c r="CE31" s="82"/>
      <c r="CF31" s="189"/>
      <c r="CG31" s="140">
        <v>43729</v>
      </c>
      <c r="CH31" s="140">
        <v>43729</v>
      </c>
      <c r="CI31" s="140">
        <v>43729</v>
      </c>
      <c r="CJ31" s="140">
        <v>43736</v>
      </c>
      <c r="CK31" s="140">
        <v>43736</v>
      </c>
      <c r="CL31" s="140">
        <v>43750</v>
      </c>
      <c r="CM31" s="140">
        <v>43764</v>
      </c>
      <c r="CN31" s="140">
        <v>43778</v>
      </c>
      <c r="CO31" s="83">
        <v>43778</v>
      </c>
      <c r="CP31" s="140">
        <v>43778</v>
      </c>
      <c r="CQ31" s="140">
        <v>43778</v>
      </c>
      <c r="CR31" s="140">
        <v>43792</v>
      </c>
      <c r="CS31" s="140">
        <v>43792</v>
      </c>
      <c r="CT31" s="117">
        <v>43841</v>
      </c>
      <c r="CU31" s="140">
        <v>43841</v>
      </c>
      <c r="CV31" s="140">
        <v>43841</v>
      </c>
      <c r="CW31" s="140">
        <v>44107</v>
      </c>
      <c r="CX31" s="140">
        <v>44128</v>
      </c>
      <c r="CY31" s="119">
        <v>44128</v>
      </c>
      <c r="CZ31" s="140">
        <v>44149</v>
      </c>
      <c r="DA31" s="140">
        <v>44149</v>
      </c>
      <c r="DB31" s="140">
        <v>44128</v>
      </c>
      <c r="DC31" s="140">
        <v>44149</v>
      </c>
      <c r="DD31" s="117">
        <v>44149</v>
      </c>
      <c r="DE31" s="140">
        <v>43841</v>
      </c>
      <c r="DF31" s="140">
        <v>44149</v>
      </c>
      <c r="DG31" s="140">
        <v>44149</v>
      </c>
      <c r="DH31" s="140">
        <v>44149</v>
      </c>
      <c r="DI31" s="119">
        <v>44149</v>
      </c>
      <c r="DJ31" s="140">
        <v>44149</v>
      </c>
      <c r="DK31" s="140">
        <v>44149</v>
      </c>
      <c r="DL31" s="140">
        <v>44149</v>
      </c>
      <c r="DM31" s="140">
        <v>44149</v>
      </c>
      <c r="DN31" s="117">
        <v>44149</v>
      </c>
      <c r="DO31" s="140">
        <v>44002</v>
      </c>
      <c r="DP31" s="140">
        <v>44002</v>
      </c>
      <c r="DQ31" s="140">
        <v>44156</v>
      </c>
      <c r="DR31" s="140">
        <v>44303</v>
      </c>
      <c r="DS31" s="119">
        <v>44303</v>
      </c>
      <c r="DT31" s="140">
        <v>44303</v>
      </c>
      <c r="DU31" s="140">
        <v>44303</v>
      </c>
      <c r="DV31" s="140">
        <v>44303</v>
      </c>
      <c r="DW31" s="140">
        <v>44303</v>
      </c>
      <c r="DX31" s="117">
        <v>44303</v>
      </c>
      <c r="DY31" s="140">
        <v>44177</v>
      </c>
      <c r="DZ31" s="140">
        <v>44177</v>
      </c>
      <c r="EA31" s="140">
        <v>44177</v>
      </c>
      <c r="EB31" s="140">
        <v>44170</v>
      </c>
      <c r="EC31" s="119">
        <v>44177</v>
      </c>
      <c r="ED31" s="75"/>
      <c r="EE31" s="112"/>
      <c r="EF31" s="140" t="s">
        <v>241</v>
      </c>
      <c r="EG31" s="140" t="s">
        <v>241</v>
      </c>
      <c r="EH31" s="140" t="s">
        <v>241</v>
      </c>
      <c r="EI31" s="140" t="s">
        <v>241</v>
      </c>
      <c r="EJ31" s="140" t="s">
        <v>241</v>
      </c>
      <c r="EK31" s="140" t="s">
        <v>241</v>
      </c>
      <c r="EL31" s="140" t="s">
        <v>241</v>
      </c>
      <c r="EM31" s="140" t="s">
        <v>241</v>
      </c>
      <c r="EN31" s="140" t="s">
        <v>241</v>
      </c>
      <c r="EO31" s="140" t="s">
        <v>241</v>
      </c>
      <c r="EP31" s="140" t="s">
        <v>241</v>
      </c>
      <c r="EQ31" s="140" t="s">
        <v>241</v>
      </c>
      <c r="ER31" s="140" t="s">
        <v>241</v>
      </c>
      <c r="ES31" s="140" t="s">
        <v>241</v>
      </c>
      <c r="ET31" s="140" t="s">
        <v>241</v>
      </c>
      <c r="EU31" s="140" t="s">
        <v>241</v>
      </c>
      <c r="EV31" s="140" t="s">
        <v>241</v>
      </c>
      <c r="EW31" s="140" t="s">
        <v>241</v>
      </c>
      <c r="EX31" s="140" t="s">
        <v>241</v>
      </c>
      <c r="EY31" s="140" t="s">
        <v>241</v>
      </c>
      <c r="EZ31" s="140" t="s">
        <v>241</v>
      </c>
      <c r="FA31" s="140" t="s">
        <v>241</v>
      </c>
      <c r="FB31" s="140" t="s">
        <v>241</v>
      </c>
      <c r="FC31" s="140" t="s">
        <v>241</v>
      </c>
      <c r="FD31" s="140" t="s">
        <v>241</v>
      </c>
      <c r="FE31" s="134"/>
      <c r="FF31" s="120"/>
      <c r="FG31" s="75">
        <v>44198</v>
      </c>
      <c r="FH31" s="75">
        <v>44198</v>
      </c>
      <c r="FI31" s="75">
        <v>44205</v>
      </c>
      <c r="FJ31" s="75">
        <v>44205</v>
      </c>
      <c r="FK31" s="75">
        <v>44212</v>
      </c>
      <c r="FL31" s="75">
        <v>44212</v>
      </c>
      <c r="FM31" s="75">
        <v>44226</v>
      </c>
      <c r="FN31" s="75">
        <v>44233</v>
      </c>
      <c r="FO31" s="83">
        <v>44233</v>
      </c>
      <c r="FP31" s="75">
        <v>44303</v>
      </c>
      <c r="FQ31" s="75">
        <v>44233</v>
      </c>
      <c r="FR31" s="75">
        <v>44247</v>
      </c>
      <c r="FS31" s="75">
        <v>44247</v>
      </c>
      <c r="FT31" s="117">
        <v>44303</v>
      </c>
      <c r="FU31" s="75">
        <v>44261</v>
      </c>
      <c r="FV31" s="75">
        <v>44268</v>
      </c>
      <c r="FW31" s="75">
        <v>44275</v>
      </c>
      <c r="FX31" s="75">
        <v>44275</v>
      </c>
      <c r="FY31" s="119">
        <v>44275</v>
      </c>
      <c r="FZ31" s="75">
        <v>44282</v>
      </c>
      <c r="GA31" s="75">
        <v>44282</v>
      </c>
      <c r="GB31" s="75">
        <v>44296</v>
      </c>
      <c r="GC31" s="75">
        <v>44303</v>
      </c>
      <c r="GD31" s="117">
        <v>44303</v>
      </c>
      <c r="GE31" s="75">
        <v>44338</v>
      </c>
      <c r="GF31" s="75">
        <v>44310</v>
      </c>
      <c r="GG31" s="75">
        <v>44310</v>
      </c>
      <c r="GH31" s="75">
        <v>44345</v>
      </c>
      <c r="GI31" s="119">
        <v>44345</v>
      </c>
      <c r="GJ31" s="75"/>
      <c r="GK31" s="75"/>
      <c r="GL31" s="75"/>
      <c r="GM31" s="75"/>
      <c r="GN31" s="117"/>
      <c r="GO31" s="75"/>
      <c r="GP31" s="75"/>
      <c r="GQ31" s="75"/>
      <c r="GR31" s="75"/>
      <c r="GS31" s="119"/>
      <c r="GT31" s="75"/>
      <c r="GU31" s="75"/>
      <c r="GV31" s="75"/>
      <c r="GW31" s="75"/>
      <c r="GX31" s="117"/>
      <c r="GY31" s="75"/>
      <c r="GZ31" s="75"/>
      <c r="HA31" s="75"/>
      <c r="HB31" s="75"/>
      <c r="HC31" s="119"/>
      <c r="HD31" s="187"/>
      <c r="HE31" s="112"/>
      <c r="HF31" s="186"/>
      <c r="HG31" s="186"/>
      <c r="HH31" s="186"/>
      <c r="HI31" s="186"/>
      <c r="HJ31" s="186"/>
      <c r="HK31" s="186"/>
      <c r="HL31" s="186"/>
      <c r="HM31" s="187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83"/>
      <c r="IL31" s="87">
        <f t="shared" ref="IL31:IL36" si="22">COUNTBLANK(J31:BF31)</f>
        <v>0</v>
      </c>
      <c r="IM31" s="87">
        <f t="shared" ref="IM31:IM36" si="23">COUNTBLANK(CG31:EC31)</f>
        <v>0</v>
      </c>
      <c r="IN31" s="87">
        <f t="shared" ref="IN31:IN36" si="24">COUNTBLANK(FG31:HC31)</f>
        <v>20</v>
      </c>
    </row>
    <row r="32" spans="1:248" s="190" customFormat="1" ht="24" customHeight="1">
      <c r="A32" s="191">
        <f t="shared" si="3"/>
        <v>31</v>
      </c>
      <c r="B32" s="211" t="s">
        <v>275</v>
      </c>
      <c r="C32" s="191" t="s">
        <v>267</v>
      </c>
      <c r="D32" s="192">
        <f>COUNTIF(E32:IL32,火花營進度簡報!U$128)</f>
        <v>2</v>
      </c>
      <c r="E32" s="140">
        <v>43365</v>
      </c>
      <c r="F32" s="140">
        <v>43365</v>
      </c>
      <c r="G32" s="140">
        <v>43365</v>
      </c>
      <c r="H32" s="140">
        <v>43365</v>
      </c>
      <c r="I32" s="134">
        <v>43365</v>
      </c>
      <c r="J32" s="140">
        <v>43372</v>
      </c>
      <c r="K32" s="140">
        <v>43372</v>
      </c>
      <c r="L32" s="140">
        <v>43372</v>
      </c>
      <c r="M32" s="140">
        <v>43379</v>
      </c>
      <c r="N32" s="140">
        <v>43386</v>
      </c>
      <c r="O32" s="140">
        <v>43428</v>
      </c>
      <c r="P32" s="140">
        <v>43442</v>
      </c>
      <c r="Q32" s="140">
        <v>43442</v>
      </c>
      <c r="R32" s="83">
        <v>43442</v>
      </c>
      <c r="S32" s="140">
        <v>43414</v>
      </c>
      <c r="T32" s="140">
        <v>43407</v>
      </c>
      <c r="U32" s="140">
        <v>43407</v>
      </c>
      <c r="V32" s="140">
        <v>43414</v>
      </c>
      <c r="W32" s="117">
        <v>43414</v>
      </c>
      <c r="X32" s="140">
        <v>43435</v>
      </c>
      <c r="Y32" s="140">
        <v>43442</v>
      </c>
      <c r="Z32" s="140">
        <v>43526</v>
      </c>
      <c r="AA32" s="140">
        <v>43470</v>
      </c>
      <c r="AB32" s="119">
        <v>43526</v>
      </c>
      <c r="AC32" s="140">
        <v>43477</v>
      </c>
      <c r="AD32" s="140">
        <v>43477</v>
      </c>
      <c r="AE32" s="140">
        <v>43484</v>
      </c>
      <c r="AF32" s="140">
        <v>43596</v>
      </c>
      <c r="AG32" s="117">
        <v>43596</v>
      </c>
      <c r="AH32" s="140">
        <v>43533</v>
      </c>
      <c r="AI32" s="140">
        <v>43533</v>
      </c>
      <c r="AJ32" s="140">
        <v>43533</v>
      </c>
      <c r="AK32" s="140">
        <v>43561</v>
      </c>
      <c r="AL32" s="119">
        <v>43561</v>
      </c>
      <c r="AM32" s="140">
        <v>43561</v>
      </c>
      <c r="AN32" s="140">
        <v>43561</v>
      </c>
      <c r="AO32" s="140">
        <v>43596</v>
      </c>
      <c r="AP32" s="140">
        <v>43596</v>
      </c>
      <c r="AQ32" s="117">
        <v>43596</v>
      </c>
      <c r="AR32" s="140">
        <v>43610</v>
      </c>
      <c r="AS32" s="140">
        <v>43610</v>
      </c>
      <c r="AT32" s="140">
        <v>43610</v>
      </c>
      <c r="AU32" s="140">
        <v>43610</v>
      </c>
      <c r="AV32" s="119">
        <v>43610</v>
      </c>
      <c r="AW32" s="140">
        <v>43617</v>
      </c>
      <c r="AX32" s="140">
        <v>43617</v>
      </c>
      <c r="AY32" s="140">
        <v>43617</v>
      </c>
      <c r="AZ32" s="140">
        <v>43617</v>
      </c>
      <c r="BA32" s="117">
        <v>43617</v>
      </c>
      <c r="BB32" s="140">
        <v>43631</v>
      </c>
      <c r="BC32" s="140">
        <v>43631</v>
      </c>
      <c r="BD32" s="140">
        <v>43652</v>
      </c>
      <c r="BE32" s="140">
        <v>43631</v>
      </c>
      <c r="BF32" s="119">
        <v>43652</v>
      </c>
      <c r="BG32" s="75"/>
      <c r="BH32" s="112">
        <v>43652</v>
      </c>
      <c r="BI32" s="140"/>
      <c r="BJ32" s="140"/>
      <c r="BK32" s="140"/>
      <c r="BL32" s="140"/>
      <c r="BM32" s="140"/>
      <c r="BN32" s="140"/>
      <c r="BO32" s="140" t="s">
        <v>241</v>
      </c>
      <c r="BP32" s="140" t="s">
        <v>241</v>
      </c>
      <c r="BQ32" s="140" t="s">
        <v>241</v>
      </c>
      <c r="BR32" s="140" t="s">
        <v>241</v>
      </c>
      <c r="BS32" s="140" t="s">
        <v>241</v>
      </c>
      <c r="BT32" s="140" t="s">
        <v>241</v>
      </c>
      <c r="BU32" s="140" t="s">
        <v>241</v>
      </c>
      <c r="BV32" s="140" t="s">
        <v>241</v>
      </c>
      <c r="BW32" s="140" t="s">
        <v>241</v>
      </c>
      <c r="BX32" s="140" t="s">
        <v>241</v>
      </c>
      <c r="BY32" s="140" t="s">
        <v>241</v>
      </c>
      <c r="BZ32" s="140" t="s">
        <v>241</v>
      </c>
      <c r="CA32" s="140" t="s">
        <v>241</v>
      </c>
      <c r="CB32" s="140" t="s">
        <v>241</v>
      </c>
      <c r="CC32" s="140" t="s">
        <v>241</v>
      </c>
      <c r="CD32" s="134"/>
      <c r="CE32" s="82"/>
      <c r="CF32" s="189"/>
      <c r="CG32" s="140">
        <v>43729</v>
      </c>
      <c r="CH32" s="140">
        <v>43729</v>
      </c>
      <c r="CI32" s="140">
        <v>43729</v>
      </c>
      <c r="CJ32" s="140">
        <v>43750</v>
      </c>
      <c r="CK32" s="140">
        <v>43764</v>
      </c>
      <c r="CL32" s="140">
        <v>43792</v>
      </c>
      <c r="CM32" s="140">
        <v>43792</v>
      </c>
      <c r="CN32" s="140">
        <v>43792</v>
      </c>
      <c r="CO32" s="83">
        <v>43792</v>
      </c>
      <c r="CP32" s="140">
        <v>43778</v>
      </c>
      <c r="CQ32" s="140">
        <v>43778</v>
      </c>
      <c r="CR32" s="140">
        <v>43778</v>
      </c>
      <c r="CS32" s="140">
        <v>44002</v>
      </c>
      <c r="CT32" s="117">
        <v>44002</v>
      </c>
      <c r="CU32" s="140">
        <v>43841</v>
      </c>
      <c r="CV32" s="140">
        <v>44016</v>
      </c>
      <c r="CW32" s="140">
        <v>44107</v>
      </c>
      <c r="CX32" s="140">
        <v>44114</v>
      </c>
      <c r="CY32" s="119">
        <v>44114</v>
      </c>
      <c r="CZ32" s="140">
        <v>44121</v>
      </c>
      <c r="DA32" s="140">
        <v>44121</v>
      </c>
      <c r="DB32" s="140">
        <v>44121</v>
      </c>
      <c r="DC32" s="140">
        <v>44121</v>
      </c>
      <c r="DD32" s="117">
        <v>44121</v>
      </c>
      <c r="DE32" s="140">
        <v>43841</v>
      </c>
      <c r="DF32" s="140">
        <v>44121</v>
      </c>
      <c r="DG32" s="140">
        <v>44121</v>
      </c>
      <c r="DH32" s="140">
        <v>44142</v>
      </c>
      <c r="DI32" s="119">
        <v>44142</v>
      </c>
      <c r="DJ32" s="140">
        <v>44128</v>
      </c>
      <c r="DK32" s="140">
        <v>44142</v>
      </c>
      <c r="DL32" s="140">
        <v>44142</v>
      </c>
      <c r="DM32" s="140">
        <v>44149</v>
      </c>
      <c r="DN32" s="117">
        <v>44149</v>
      </c>
      <c r="DO32" s="140">
        <v>44149</v>
      </c>
      <c r="DP32" s="140">
        <v>44149</v>
      </c>
      <c r="DQ32" s="140">
        <v>44149</v>
      </c>
      <c r="DR32" s="140">
        <v>44156</v>
      </c>
      <c r="DS32" s="119">
        <v>44156</v>
      </c>
      <c r="DT32" s="140">
        <v>44156</v>
      </c>
      <c r="DU32" s="140">
        <v>44156</v>
      </c>
      <c r="DV32" s="140">
        <v>44156</v>
      </c>
      <c r="DW32" s="140">
        <v>44156</v>
      </c>
      <c r="DX32" s="117">
        <v>44156</v>
      </c>
      <c r="DY32" s="140">
        <v>44177</v>
      </c>
      <c r="DZ32" s="140">
        <v>44177</v>
      </c>
      <c r="EA32" s="140">
        <v>44177</v>
      </c>
      <c r="EB32" s="140">
        <v>44170</v>
      </c>
      <c r="EC32" s="119">
        <v>44177</v>
      </c>
      <c r="ED32" s="75"/>
      <c r="EE32" s="112">
        <v>44542</v>
      </c>
      <c r="EF32" s="140" t="s">
        <v>241</v>
      </c>
      <c r="EG32" s="140" t="s">
        <v>241</v>
      </c>
      <c r="EH32" s="140" t="s">
        <v>241</v>
      </c>
      <c r="EI32" s="140" t="s">
        <v>241</v>
      </c>
      <c r="EJ32" s="140" t="s">
        <v>241</v>
      </c>
      <c r="EK32" s="140" t="s">
        <v>241</v>
      </c>
      <c r="EL32" s="140" t="s">
        <v>241</v>
      </c>
      <c r="EM32" s="140" t="s">
        <v>241</v>
      </c>
      <c r="EN32" s="140" t="s">
        <v>241</v>
      </c>
      <c r="EO32" s="140" t="s">
        <v>241</v>
      </c>
      <c r="EP32" s="140" t="s">
        <v>241</v>
      </c>
      <c r="EQ32" s="140" t="s">
        <v>241</v>
      </c>
      <c r="ER32" s="140" t="s">
        <v>241</v>
      </c>
      <c r="ES32" s="140" t="s">
        <v>241</v>
      </c>
      <c r="ET32" s="140" t="s">
        <v>241</v>
      </c>
      <c r="EU32" s="140" t="s">
        <v>241</v>
      </c>
      <c r="EV32" s="140" t="s">
        <v>241</v>
      </c>
      <c r="EW32" s="140" t="s">
        <v>241</v>
      </c>
      <c r="EX32" s="140" t="s">
        <v>241</v>
      </c>
      <c r="EY32" s="140" t="s">
        <v>241</v>
      </c>
      <c r="EZ32" s="140" t="s">
        <v>241</v>
      </c>
      <c r="FA32" s="140" t="s">
        <v>241</v>
      </c>
      <c r="FB32" s="140" t="s">
        <v>241</v>
      </c>
      <c r="FC32" s="140" t="s">
        <v>241</v>
      </c>
      <c r="FD32" s="140" t="s">
        <v>241</v>
      </c>
      <c r="FE32" s="134"/>
      <c r="FF32" s="120"/>
      <c r="FG32" s="75">
        <v>44198</v>
      </c>
      <c r="FH32" s="75">
        <v>44198</v>
      </c>
      <c r="FI32" s="75">
        <v>44205</v>
      </c>
      <c r="FJ32" s="75">
        <v>44205</v>
      </c>
      <c r="FK32" s="75">
        <v>44212</v>
      </c>
      <c r="FL32" s="75">
        <v>44212</v>
      </c>
      <c r="FM32" s="75">
        <v>44226</v>
      </c>
      <c r="FN32" s="75">
        <v>44233</v>
      </c>
      <c r="FO32" s="83">
        <v>44233</v>
      </c>
      <c r="FP32" s="75">
        <v>44303</v>
      </c>
      <c r="FQ32" s="75">
        <v>44233</v>
      </c>
      <c r="FR32" s="75">
        <v>44247</v>
      </c>
      <c r="FS32" s="75">
        <v>44247</v>
      </c>
      <c r="FT32" s="117">
        <v>44303</v>
      </c>
      <c r="FU32" s="75">
        <v>44261</v>
      </c>
      <c r="FV32" s="75">
        <v>44268</v>
      </c>
      <c r="FW32" s="75">
        <v>44275</v>
      </c>
      <c r="FX32" s="75">
        <v>44275</v>
      </c>
      <c r="FY32" s="119">
        <v>44275</v>
      </c>
      <c r="FZ32" s="75">
        <v>44282</v>
      </c>
      <c r="GA32" s="75">
        <v>44282</v>
      </c>
      <c r="GB32" s="75">
        <v>44296</v>
      </c>
      <c r="GC32" s="75">
        <v>44303</v>
      </c>
      <c r="GD32" s="117">
        <v>44303</v>
      </c>
      <c r="GE32" s="75">
        <v>44303</v>
      </c>
      <c r="GF32" s="75">
        <v>44310</v>
      </c>
      <c r="GG32" s="75">
        <v>44310</v>
      </c>
      <c r="GH32" s="75">
        <v>44345</v>
      </c>
      <c r="GI32" s="119">
        <v>44345</v>
      </c>
      <c r="GJ32" s="75">
        <v>44352</v>
      </c>
      <c r="GK32" s="75"/>
      <c r="GL32" s="75">
        <v>44352</v>
      </c>
      <c r="GM32" s="75"/>
      <c r="GN32" s="117"/>
      <c r="GO32" s="75"/>
      <c r="GP32" s="75"/>
      <c r="GQ32" s="75"/>
      <c r="GR32" s="75"/>
      <c r="GS32" s="119"/>
      <c r="GT32" s="75"/>
      <c r="GU32" s="75"/>
      <c r="GV32" s="75"/>
      <c r="GW32" s="75"/>
      <c r="GX32" s="117"/>
      <c r="GY32" s="75"/>
      <c r="GZ32" s="75"/>
      <c r="HA32" s="75"/>
      <c r="HB32" s="75"/>
      <c r="HC32" s="119"/>
      <c r="HD32" s="187"/>
      <c r="HE32" s="112"/>
      <c r="HF32" s="186"/>
      <c r="HG32" s="186"/>
      <c r="HH32" s="186"/>
      <c r="HI32" s="186"/>
      <c r="HJ32" s="186"/>
      <c r="HK32" s="186"/>
      <c r="HL32" s="186"/>
      <c r="HM32" s="187"/>
      <c r="HN32" s="188"/>
      <c r="HO32" s="188"/>
      <c r="HP32" s="188"/>
      <c r="HQ32" s="188"/>
      <c r="HR32" s="188"/>
      <c r="HS32" s="188"/>
      <c r="HT32" s="188"/>
      <c r="HU32" s="188"/>
      <c r="HV32" s="188"/>
      <c r="HW32" s="188"/>
      <c r="HX32" s="188"/>
      <c r="HY32" s="188"/>
      <c r="HZ32" s="188"/>
      <c r="IA32" s="188"/>
      <c r="IB32" s="188"/>
      <c r="IC32" s="188"/>
      <c r="ID32" s="188"/>
      <c r="IE32" s="188"/>
      <c r="IF32" s="188"/>
      <c r="IG32" s="188"/>
      <c r="IH32" s="188"/>
      <c r="II32" s="188"/>
      <c r="IJ32" s="83"/>
      <c r="IL32" s="87">
        <f t="shared" si="22"/>
        <v>0</v>
      </c>
      <c r="IM32" s="87">
        <f t="shared" si="23"/>
        <v>0</v>
      </c>
      <c r="IN32" s="87">
        <f t="shared" si="24"/>
        <v>18</v>
      </c>
    </row>
    <row r="33" spans="1:248" s="190" customFormat="1" ht="24" customHeight="1">
      <c r="A33" s="191">
        <f t="shared" si="3"/>
        <v>32</v>
      </c>
      <c r="B33" s="211" t="s">
        <v>275</v>
      </c>
      <c r="C33" s="191" t="s">
        <v>267</v>
      </c>
      <c r="D33" s="192">
        <f>COUNTIF(E33:IL33,火花營進度簡報!U$128)</f>
        <v>3</v>
      </c>
      <c r="E33" s="140">
        <v>43365</v>
      </c>
      <c r="F33" s="140">
        <v>43372</v>
      </c>
      <c r="G33" s="140">
        <v>43372</v>
      </c>
      <c r="H33" s="140">
        <v>43372</v>
      </c>
      <c r="I33" s="134">
        <v>43372</v>
      </c>
      <c r="J33" s="140">
        <v>43379</v>
      </c>
      <c r="K33" s="140">
        <v>43379</v>
      </c>
      <c r="L33" s="140">
        <v>43379</v>
      </c>
      <c r="M33" s="140">
        <v>43379</v>
      </c>
      <c r="N33" s="140">
        <v>43435</v>
      </c>
      <c r="O33" s="140">
        <v>43435</v>
      </c>
      <c r="P33" s="140">
        <v>43414</v>
      </c>
      <c r="Q33" s="140">
        <v>43442</v>
      </c>
      <c r="R33" s="83">
        <v>43442</v>
      </c>
      <c r="S33" s="140">
        <v>43414</v>
      </c>
      <c r="T33" s="140">
        <v>43407</v>
      </c>
      <c r="U33" s="140">
        <v>43407</v>
      </c>
      <c r="V33" s="140">
        <v>43428</v>
      </c>
      <c r="W33" s="117">
        <v>43428</v>
      </c>
      <c r="X33" s="140">
        <v>43428</v>
      </c>
      <c r="Y33" s="140">
        <v>43435</v>
      </c>
      <c r="Z33" s="140">
        <v>43435</v>
      </c>
      <c r="AA33" s="140">
        <v>43491</v>
      </c>
      <c r="AB33" s="119">
        <v>43491</v>
      </c>
      <c r="AC33" s="140">
        <v>43470</v>
      </c>
      <c r="AD33" s="140">
        <v>43477</v>
      </c>
      <c r="AE33" s="140">
        <v>43477</v>
      </c>
      <c r="AF33" s="140">
        <v>43484</v>
      </c>
      <c r="AG33" s="117">
        <v>43484</v>
      </c>
      <c r="AH33" s="140">
        <v>43533</v>
      </c>
      <c r="AI33" s="140">
        <v>43533</v>
      </c>
      <c r="AJ33" s="140">
        <v>43533</v>
      </c>
      <c r="AK33" s="140">
        <v>43491</v>
      </c>
      <c r="AL33" s="119">
        <v>43533</v>
      </c>
      <c r="AM33" s="140">
        <v>43610</v>
      </c>
      <c r="AN33" s="140">
        <v>43554</v>
      </c>
      <c r="AO33" s="140">
        <v>43610</v>
      </c>
      <c r="AP33" s="140">
        <v>43638</v>
      </c>
      <c r="AQ33" s="117">
        <v>43638</v>
      </c>
      <c r="AR33" s="140">
        <v>43540</v>
      </c>
      <c r="AS33" s="140">
        <v>43526</v>
      </c>
      <c r="AT33" s="140">
        <v>43526</v>
      </c>
      <c r="AU33" s="140">
        <v>43547</v>
      </c>
      <c r="AV33" s="119">
        <v>43631</v>
      </c>
      <c r="AW33" s="140">
        <v>43540</v>
      </c>
      <c r="AX33" s="140">
        <v>43547</v>
      </c>
      <c r="AY33" s="140">
        <v>43547</v>
      </c>
      <c r="AZ33" s="140">
        <v>43631</v>
      </c>
      <c r="BA33" s="117">
        <v>43631</v>
      </c>
      <c r="BB33" s="140">
        <v>43547</v>
      </c>
      <c r="BC33" s="140">
        <v>43624</v>
      </c>
      <c r="BD33" s="140">
        <v>43624</v>
      </c>
      <c r="BE33" s="140">
        <v>43652</v>
      </c>
      <c r="BF33" s="119">
        <v>43652</v>
      </c>
      <c r="BG33" s="75"/>
      <c r="BH33" s="112">
        <v>43652</v>
      </c>
      <c r="BI33" s="140"/>
      <c r="BJ33" s="140"/>
      <c r="BK33" s="140"/>
      <c r="BL33" s="140"/>
      <c r="BM33" s="140"/>
      <c r="BN33" s="140"/>
      <c r="BO33" s="140" t="s">
        <v>241</v>
      </c>
      <c r="BP33" s="140" t="s">
        <v>241</v>
      </c>
      <c r="BQ33" s="140" t="s">
        <v>241</v>
      </c>
      <c r="BR33" s="140" t="s">
        <v>241</v>
      </c>
      <c r="BS33" s="140" t="s">
        <v>241</v>
      </c>
      <c r="BT33" s="140" t="s">
        <v>241</v>
      </c>
      <c r="BU33" s="140" t="s">
        <v>241</v>
      </c>
      <c r="BV33" s="140" t="s">
        <v>241</v>
      </c>
      <c r="BW33" s="140" t="s">
        <v>241</v>
      </c>
      <c r="BX33" s="140" t="s">
        <v>241</v>
      </c>
      <c r="BY33" s="140" t="s">
        <v>241</v>
      </c>
      <c r="BZ33" s="140" t="s">
        <v>241</v>
      </c>
      <c r="CA33" s="140" t="s">
        <v>241</v>
      </c>
      <c r="CB33" s="140" t="s">
        <v>241</v>
      </c>
      <c r="CC33" s="140" t="s">
        <v>241</v>
      </c>
      <c r="CD33" s="134"/>
      <c r="CE33" s="82"/>
      <c r="CF33" s="189"/>
      <c r="CG33" s="140">
        <v>43729</v>
      </c>
      <c r="CH33" s="140">
        <v>43729</v>
      </c>
      <c r="CI33" s="140">
        <v>43729</v>
      </c>
      <c r="CJ33" s="140">
        <v>43736</v>
      </c>
      <c r="CK33" s="140">
        <v>43764</v>
      </c>
      <c r="CL33" s="140">
        <v>44121</v>
      </c>
      <c r="CM33" s="140">
        <v>43778</v>
      </c>
      <c r="CN33" s="140">
        <v>44310</v>
      </c>
      <c r="CO33" s="83">
        <v>44310</v>
      </c>
      <c r="CP33" s="140">
        <v>44338</v>
      </c>
      <c r="CQ33" s="140">
        <v>44135</v>
      </c>
      <c r="CR33" s="140">
        <v>44002</v>
      </c>
      <c r="CS33" s="140">
        <v>43799</v>
      </c>
      <c r="CT33" s="117">
        <v>44338</v>
      </c>
      <c r="CU33" s="140">
        <v>44009</v>
      </c>
      <c r="CV33" s="140">
        <v>44016</v>
      </c>
      <c r="CW33" s="140">
        <v>44121</v>
      </c>
      <c r="CX33" s="140">
        <v>44114</v>
      </c>
      <c r="CY33" s="119">
        <v>44121</v>
      </c>
      <c r="CZ33" s="140">
        <v>44303</v>
      </c>
      <c r="DA33" s="140">
        <v>44303</v>
      </c>
      <c r="DB33" s="140">
        <v>44128</v>
      </c>
      <c r="DC33" s="140">
        <v>44338</v>
      </c>
      <c r="DD33" s="117">
        <v>44338</v>
      </c>
      <c r="DE33" s="140">
        <v>44128</v>
      </c>
      <c r="DF33" s="140">
        <v>44128</v>
      </c>
      <c r="DG33" s="140">
        <v>44128</v>
      </c>
      <c r="DH33" s="140">
        <v>44135</v>
      </c>
      <c r="DI33" s="119">
        <v>44135</v>
      </c>
      <c r="DJ33" s="140">
        <v>44135</v>
      </c>
      <c r="DK33" s="140">
        <v>44142</v>
      </c>
      <c r="DL33" s="140">
        <v>44142</v>
      </c>
      <c r="DM33" s="140">
        <v>44149</v>
      </c>
      <c r="DN33" s="117">
        <v>44149</v>
      </c>
      <c r="DO33" s="140">
        <v>44149</v>
      </c>
      <c r="DP33" s="140">
        <v>44149</v>
      </c>
      <c r="DQ33" s="140">
        <v>44149</v>
      </c>
      <c r="DR33" s="140">
        <v>44149</v>
      </c>
      <c r="DS33" s="119">
        <v>44149</v>
      </c>
      <c r="DT33" s="140">
        <v>44156</v>
      </c>
      <c r="DU33" s="140">
        <v>44156</v>
      </c>
      <c r="DV33" s="140">
        <v>44156</v>
      </c>
      <c r="DW33" s="140">
        <v>44310</v>
      </c>
      <c r="DX33" s="117">
        <v>44310</v>
      </c>
      <c r="DY33" s="140">
        <v>44177</v>
      </c>
      <c r="DZ33" s="140">
        <v>44177</v>
      </c>
      <c r="EA33" s="140">
        <v>44177</v>
      </c>
      <c r="EB33" s="140">
        <v>44170</v>
      </c>
      <c r="EC33" s="119">
        <v>44177</v>
      </c>
      <c r="ED33" s="75"/>
      <c r="EE33" s="112">
        <v>44338</v>
      </c>
      <c r="EF33" s="140" t="s">
        <v>241</v>
      </c>
      <c r="EG33" s="140" t="s">
        <v>241</v>
      </c>
      <c r="EH33" s="140" t="s">
        <v>241</v>
      </c>
      <c r="EI33" s="140" t="s">
        <v>241</v>
      </c>
      <c r="EJ33" s="140" t="s">
        <v>241</v>
      </c>
      <c r="EK33" s="140" t="s">
        <v>241</v>
      </c>
      <c r="EL33" s="140" t="s">
        <v>241</v>
      </c>
      <c r="EM33" s="140" t="s">
        <v>241</v>
      </c>
      <c r="EN33" s="140" t="s">
        <v>241</v>
      </c>
      <c r="EO33" s="140" t="s">
        <v>241</v>
      </c>
      <c r="EP33" s="140" t="s">
        <v>241</v>
      </c>
      <c r="EQ33" s="140" t="s">
        <v>241</v>
      </c>
      <c r="ER33" s="140" t="s">
        <v>241</v>
      </c>
      <c r="ES33" s="140" t="s">
        <v>241</v>
      </c>
      <c r="ET33" s="140" t="s">
        <v>241</v>
      </c>
      <c r="EU33" s="140" t="s">
        <v>241</v>
      </c>
      <c r="EV33" s="140" t="s">
        <v>241</v>
      </c>
      <c r="EW33" s="140" t="s">
        <v>241</v>
      </c>
      <c r="EX33" s="140" t="s">
        <v>241</v>
      </c>
      <c r="EY33" s="140" t="s">
        <v>241</v>
      </c>
      <c r="EZ33" s="140" t="s">
        <v>241</v>
      </c>
      <c r="FA33" s="140" t="s">
        <v>241</v>
      </c>
      <c r="FB33" s="140" t="s">
        <v>241</v>
      </c>
      <c r="FC33" s="140" t="s">
        <v>241</v>
      </c>
      <c r="FD33" s="140" t="s">
        <v>241</v>
      </c>
      <c r="FE33" s="134"/>
      <c r="FF33" s="120"/>
      <c r="FG33" s="75">
        <v>44198</v>
      </c>
      <c r="FH33" s="75">
        <v>44198</v>
      </c>
      <c r="FI33" s="75">
        <v>44205</v>
      </c>
      <c r="FJ33" s="75">
        <v>44205</v>
      </c>
      <c r="FK33" s="75">
        <v>44212</v>
      </c>
      <c r="FL33" s="75">
        <v>44212</v>
      </c>
      <c r="FM33" s="75">
        <v>44226</v>
      </c>
      <c r="FN33" s="75">
        <v>44233</v>
      </c>
      <c r="FO33" s="83">
        <v>44233</v>
      </c>
      <c r="FP33" s="75">
        <v>44303</v>
      </c>
      <c r="FQ33" s="75">
        <v>44233</v>
      </c>
      <c r="FR33" s="75">
        <v>44247</v>
      </c>
      <c r="FS33" s="75">
        <v>44247</v>
      </c>
      <c r="FT33" s="117">
        <v>44303</v>
      </c>
      <c r="FU33" s="75">
        <v>44261</v>
      </c>
      <c r="FV33" s="75">
        <v>44268</v>
      </c>
      <c r="FW33" s="75">
        <v>44275</v>
      </c>
      <c r="FX33" s="75">
        <v>44275</v>
      </c>
      <c r="FY33" s="119">
        <v>44275</v>
      </c>
      <c r="FZ33" s="75">
        <v>44282</v>
      </c>
      <c r="GA33" s="75">
        <v>44282</v>
      </c>
      <c r="GB33" s="75">
        <v>44296</v>
      </c>
      <c r="GC33" s="75">
        <v>44310</v>
      </c>
      <c r="GD33" s="117">
        <v>44310</v>
      </c>
      <c r="GE33" s="75">
        <v>44338</v>
      </c>
      <c r="GF33" s="75">
        <v>44345</v>
      </c>
      <c r="GG33" s="75">
        <v>44352</v>
      </c>
      <c r="GH33" s="75">
        <v>44352</v>
      </c>
      <c r="GI33" s="119">
        <v>44352</v>
      </c>
      <c r="GJ33" s="75"/>
      <c r="GK33" s="75"/>
      <c r="GL33" s="75"/>
      <c r="GM33" s="75"/>
      <c r="GN33" s="117"/>
      <c r="GO33" s="75"/>
      <c r="GP33" s="75"/>
      <c r="GQ33" s="75"/>
      <c r="GR33" s="75"/>
      <c r="GS33" s="119"/>
      <c r="GT33" s="75"/>
      <c r="GU33" s="75"/>
      <c r="GV33" s="75"/>
      <c r="GW33" s="75"/>
      <c r="GX33" s="117"/>
      <c r="GY33" s="75"/>
      <c r="GZ33" s="75"/>
      <c r="HA33" s="75"/>
      <c r="HB33" s="75"/>
      <c r="HC33" s="119"/>
      <c r="HD33" s="187"/>
      <c r="HE33" s="112"/>
      <c r="HF33" s="186"/>
      <c r="HG33" s="186"/>
      <c r="HH33" s="186"/>
      <c r="HI33" s="186"/>
      <c r="HJ33" s="186"/>
      <c r="HK33" s="186"/>
      <c r="HL33" s="186"/>
      <c r="HM33" s="187"/>
      <c r="HN33" s="188"/>
      <c r="HO33" s="188"/>
      <c r="HP33" s="188"/>
      <c r="HQ33" s="188"/>
      <c r="HR33" s="188"/>
      <c r="HS33" s="188"/>
      <c r="HT33" s="188"/>
      <c r="HU33" s="188"/>
      <c r="HV33" s="188"/>
      <c r="HW33" s="188"/>
      <c r="HX33" s="188"/>
      <c r="HY33" s="188"/>
      <c r="HZ33" s="188"/>
      <c r="IA33" s="188"/>
      <c r="IB33" s="188"/>
      <c r="IC33" s="188"/>
      <c r="ID33" s="188"/>
      <c r="IE33" s="188"/>
      <c r="IF33" s="188"/>
      <c r="IG33" s="188"/>
      <c r="IH33" s="188"/>
      <c r="II33" s="188"/>
      <c r="IJ33" s="83"/>
      <c r="IL33" s="87">
        <f t="shared" si="22"/>
        <v>0</v>
      </c>
      <c r="IM33" s="87">
        <f t="shared" si="23"/>
        <v>0</v>
      </c>
      <c r="IN33" s="87">
        <f t="shared" si="24"/>
        <v>20</v>
      </c>
    </row>
    <row r="34" spans="1:248" s="190" customFormat="1" ht="24" customHeight="1">
      <c r="A34" s="191">
        <f t="shared" si="3"/>
        <v>33</v>
      </c>
      <c r="B34" s="211" t="s">
        <v>275</v>
      </c>
      <c r="C34" s="191" t="s">
        <v>268</v>
      </c>
      <c r="D34" s="192">
        <f>COUNTIF(E34:IL34,火花營進度簡報!U$128)</f>
        <v>0</v>
      </c>
      <c r="E34" s="140">
        <v>43365</v>
      </c>
      <c r="F34" s="140">
        <v>43365</v>
      </c>
      <c r="G34" s="140">
        <v>43365</v>
      </c>
      <c r="H34" s="140">
        <v>43365</v>
      </c>
      <c r="I34" s="134">
        <v>43365</v>
      </c>
      <c r="J34" s="140">
        <v>43372</v>
      </c>
      <c r="K34" s="140">
        <v>43372</v>
      </c>
      <c r="L34" s="140">
        <v>43379</v>
      </c>
      <c r="M34" s="140">
        <v>43379</v>
      </c>
      <c r="N34" s="140">
        <v>43379</v>
      </c>
      <c r="O34" s="140">
        <v>43400</v>
      </c>
      <c r="P34" s="140">
        <v>43428</v>
      </c>
      <c r="Q34" s="140">
        <v>43519</v>
      </c>
      <c r="R34" s="83">
        <v>43519</v>
      </c>
      <c r="S34" s="140">
        <v>43428</v>
      </c>
      <c r="T34" s="140">
        <v>43407</v>
      </c>
      <c r="U34" s="140">
        <v>43428</v>
      </c>
      <c r="V34" s="140">
        <v>43435</v>
      </c>
      <c r="W34" s="117">
        <v>43435</v>
      </c>
      <c r="X34" s="140">
        <v>43729</v>
      </c>
      <c r="Y34" s="140">
        <v>43470</v>
      </c>
      <c r="Z34" s="140">
        <v>43449</v>
      </c>
      <c r="AA34" s="140">
        <v>43470</v>
      </c>
      <c r="AB34" s="119">
        <v>43729</v>
      </c>
      <c r="AC34" s="140">
        <v>43631</v>
      </c>
      <c r="AD34" s="140">
        <v>43631</v>
      </c>
      <c r="AE34" s="140">
        <v>43631</v>
      </c>
      <c r="AF34" s="140">
        <v>43638</v>
      </c>
      <c r="AG34" s="117">
        <v>43638</v>
      </c>
      <c r="AH34" s="140">
        <v>43729</v>
      </c>
      <c r="AI34" s="140">
        <v>43729</v>
      </c>
      <c r="AJ34" s="140">
        <v>43729</v>
      </c>
      <c r="AK34" s="140">
        <v>43729</v>
      </c>
      <c r="AL34" s="119">
        <v>43729</v>
      </c>
      <c r="AM34" s="140">
        <v>43638</v>
      </c>
      <c r="AN34" s="140">
        <v>43638</v>
      </c>
      <c r="AO34" s="140">
        <v>43638</v>
      </c>
      <c r="AP34" s="140">
        <v>43638</v>
      </c>
      <c r="AQ34" s="117">
        <v>43638</v>
      </c>
      <c r="AR34" s="140">
        <v>43729</v>
      </c>
      <c r="AS34" s="140">
        <v>43729</v>
      </c>
      <c r="AT34" s="140">
        <v>43729</v>
      </c>
      <c r="AU34" s="140">
        <v>43729</v>
      </c>
      <c r="AV34" s="119">
        <v>43729</v>
      </c>
      <c r="AW34" s="140">
        <v>43554</v>
      </c>
      <c r="AX34" s="140">
        <v>43736</v>
      </c>
      <c r="AY34" s="140">
        <v>43736</v>
      </c>
      <c r="AZ34" s="140">
        <v>43750</v>
      </c>
      <c r="BA34" s="117">
        <v>43750</v>
      </c>
      <c r="BB34" s="140">
        <v>43764</v>
      </c>
      <c r="BC34" s="140">
        <v>43764</v>
      </c>
      <c r="BD34" s="140">
        <v>43764</v>
      </c>
      <c r="BE34" s="140">
        <v>43764</v>
      </c>
      <c r="BF34" s="119">
        <v>43764</v>
      </c>
      <c r="BG34" s="75"/>
      <c r="BH34" s="112">
        <v>43764</v>
      </c>
      <c r="BI34" s="140"/>
      <c r="BJ34" s="140"/>
      <c r="BK34" s="140"/>
      <c r="BL34" s="140"/>
      <c r="BM34" s="140"/>
      <c r="BN34" s="140"/>
      <c r="BO34" s="140" t="s">
        <v>241</v>
      </c>
      <c r="BP34" s="140" t="s">
        <v>241</v>
      </c>
      <c r="BQ34" s="140" t="s">
        <v>241</v>
      </c>
      <c r="BR34" s="140" t="s">
        <v>241</v>
      </c>
      <c r="BS34" s="140" t="s">
        <v>241</v>
      </c>
      <c r="BT34" s="140" t="s">
        <v>241</v>
      </c>
      <c r="BU34" s="140" t="s">
        <v>241</v>
      </c>
      <c r="BV34" s="140" t="s">
        <v>241</v>
      </c>
      <c r="BW34" s="140" t="s">
        <v>241</v>
      </c>
      <c r="BX34" s="140" t="s">
        <v>241</v>
      </c>
      <c r="BY34" s="140" t="s">
        <v>241</v>
      </c>
      <c r="BZ34" s="140" t="s">
        <v>241</v>
      </c>
      <c r="CA34" s="140" t="s">
        <v>241</v>
      </c>
      <c r="CB34" s="140" t="s">
        <v>241</v>
      </c>
      <c r="CC34" s="140" t="s">
        <v>241</v>
      </c>
      <c r="CD34" s="134"/>
      <c r="CE34" s="82"/>
      <c r="CF34" s="189"/>
      <c r="CG34" s="140">
        <v>43848</v>
      </c>
      <c r="CH34" s="140">
        <v>43848</v>
      </c>
      <c r="CI34" s="140">
        <v>43848</v>
      </c>
      <c r="CJ34" s="140">
        <v>44009</v>
      </c>
      <c r="CK34" s="140">
        <v>44016</v>
      </c>
      <c r="CL34" s="140">
        <v>44016</v>
      </c>
      <c r="CM34" s="140">
        <v>44107</v>
      </c>
      <c r="CN34" s="140">
        <v>44331</v>
      </c>
      <c r="CO34" s="83">
        <v>44331</v>
      </c>
      <c r="CP34" s="140">
        <v>44114</v>
      </c>
      <c r="CQ34" s="140">
        <v>44114</v>
      </c>
      <c r="CR34" s="140">
        <v>44114</v>
      </c>
      <c r="CS34" s="140">
        <v>44114</v>
      </c>
      <c r="CT34" s="117">
        <v>44114</v>
      </c>
      <c r="CU34" s="140">
        <v>44149</v>
      </c>
      <c r="CV34" s="140">
        <v>44331</v>
      </c>
      <c r="CW34" s="140">
        <v>44163</v>
      </c>
      <c r="CX34" s="140">
        <v>44345</v>
      </c>
      <c r="CY34" s="119">
        <v>44345</v>
      </c>
      <c r="CZ34" s="140">
        <v>44303</v>
      </c>
      <c r="DA34" s="140">
        <v>44303</v>
      </c>
      <c r="DB34" s="140">
        <v>44324</v>
      </c>
      <c r="DC34" s="140">
        <v>44345</v>
      </c>
      <c r="DD34" s="117">
        <v>44345</v>
      </c>
      <c r="DE34" s="140">
        <v>44177</v>
      </c>
      <c r="DF34" s="140">
        <v>44324</v>
      </c>
      <c r="DG34" s="140">
        <v>44324</v>
      </c>
      <c r="DH34" s="140">
        <v>44212</v>
      </c>
      <c r="DI34" s="119">
        <v>44338</v>
      </c>
      <c r="DJ34" s="140">
        <v>44226</v>
      </c>
      <c r="DK34" s="140">
        <v>44226</v>
      </c>
      <c r="DL34" s="140">
        <v>44233</v>
      </c>
      <c r="DM34" s="140">
        <v>44338</v>
      </c>
      <c r="DN34" s="117">
        <v>44338</v>
      </c>
      <c r="DO34" s="140">
        <v>44338</v>
      </c>
      <c r="DP34" s="140">
        <v>44282</v>
      </c>
      <c r="DQ34" s="140">
        <v>44338</v>
      </c>
      <c r="DR34" s="140">
        <v>44345</v>
      </c>
      <c r="DS34" s="119">
        <v>44345</v>
      </c>
      <c r="DT34" s="140">
        <v>44261</v>
      </c>
      <c r="DU34" s="140">
        <v>44268</v>
      </c>
      <c r="DV34" s="140">
        <v>44275</v>
      </c>
      <c r="DW34" s="140">
        <v>44338</v>
      </c>
      <c r="DX34" s="117">
        <v>44338</v>
      </c>
      <c r="DY34" s="140">
        <v>44345</v>
      </c>
      <c r="DZ34" s="140">
        <v>44338</v>
      </c>
      <c r="EA34" s="140">
        <v>44345</v>
      </c>
      <c r="EB34" s="140">
        <v>44338</v>
      </c>
      <c r="EC34" s="119">
        <v>44345</v>
      </c>
      <c r="ED34" s="75"/>
      <c r="EE34" s="112"/>
      <c r="EF34" s="140" t="s">
        <v>241</v>
      </c>
      <c r="EG34" s="140" t="s">
        <v>241</v>
      </c>
      <c r="EH34" s="140" t="s">
        <v>241</v>
      </c>
      <c r="EI34" s="140" t="s">
        <v>241</v>
      </c>
      <c r="EJ34" s="140" t="s">
        <v>241</v>
      </c>
      <c r="EK34" s="140" t="s">
        <v>241</v>
      </c>
      <c r="EL34" s="140" t="s">
        <v>241</v>
      </c>
      <c r="EM34" s="140" t="s">
        <v>241</v>
      </c>
      <c r="EN34" s="140" t="s">
        <v>241</v>
      </c>
      <c r="EO34" s="140" t="s">
        <v>241</v>
      </c>
      <c r="EP34" s="140" t="s">
        <v>241</v>
      </c>
      <c r="EQ34" s="140" t="s">
        <v>241</v>
      </c>
      <c r="ER34" s="140" t="s">
        <v>241</v>
      </c>
      <c r="ES34" s="140" t="s">
        <v>241</v>
      </c>
      <c r="ET34" s="140" t="s">
        <v>241</v>
      </c>
      <c r="EU34" s="140" t="s">
        <v>241</v>
      </c>
      <c r="EV34" s="140" t="s">
        <v>241</v>
      </c>
      <c r="EW34" s="140" t="s">
        <v>241</v>
      </c>
      <c r="EX34" s="140" t="s">
        <v>241</v>
      </c>
      <c r="EY34" s="140" t="s">
        <v>241</v>
      </c>
      <c r="EZ34" s="140" t="s">
        <v>241</v>
      </c>
      <c r="FA34" s="140" t="s">
        <v>241</v>
      </c>
      <c r="FB34" s="140" t="s">
        <v>241</v>
      </c>
      <c r="FC34" s="140" t="s">
        <v>241</v>
      </c>
      <c r="FD34" s="140" t="s">
        <v>241</v>
      </c>
      <c r="FE34" s="134"/>
      <c r="FF34" s="120"/>
      <c r="FG34" s="75"/>
      <c r="FH34" s="75"/>
      <c r="FI34" s="75"/>
      <c r="FJ34" s="75"/>
      <c r="FK34" s="75"/>
      <c r="FL34" s="75"/>
      <c r="FM34" s="75"/>
      <c r="FN34" s="75"/>
      <c r="FO34" s="83"/>
      <c r="FP34" s="75"/>
      <c r="FQ34" s="75"/>
      <c r="FR34" s="75"/>
      <c r="FS34" s="75"/>
      <c r="FT34" s="117"/>
      <c r="FU34" s="75"/>
      <c r="FV34" s="75"/>
      <c r="FW34" s="75"/>
      <c r="FX34" s="75"/>
      <c r="FY34" s="119"/>
      <c r="FZ34" s="75"/>
      <c r="GA34" s="75"/>
      <c r="GB34" s="75"/>
      <c r="GC34" s="75"/>
      <c r="GD34" s="117"/>
      <c r="GE34" s="75"/>
      <c r="GF34" s="75"/>
      <c r="GG34" s="75"/>
      <c r="GH34" s="75"/>
      <c r="GI34" s="119"/>
      <c r="GJ34" s="75"/>
      <c r="GK34" s="75"/>
      <c r="GL34" s="75"/>
      <c r="GM34" s="75"/>
      <c r="GN34" s="117"/>
      <c r="GO34" s="75"/>
      <c r="GP34" s="75"/>
      <c r="GQ34" s="75"/>
      <c r="GR34" s="75"/>
      <c r="GS34" s="119"/>
      <c r="GT34" s="75"/>
      <c r="GU34" s="75"/>
      <c r="GV34" s="75"/>
      <c r="GW34" s="75"/>
      <c r="GX34" s="117"/>
      <c r="GY34" s="75"/>
      <c r="GZ34" s="75"/>
      <c r="HA34" s="75"/>
      <c r="HB34" s="75"/>
      <c r="HC34" s="119"/>
      <c r="HD34" s="187"/>
      <c r="HE34" s="112"/>
      <c r="HF34" s="186"/>
      <c r="HG34" s="186"/>
      <c r="HH34" s="186"/>
      <c r="HI34" s="186"/>
      <c r="HJ34" s="186"/>
      <c r="HK34" s="186"/>
      <c r="HL34" s="186"/>
      <c r="HM34" s="187"/>
      <c r="HN34" s="188"/>
      <c r="HO34" s="188"/>
      <c r="HP34" s="188"/>
      <c r="HQ34" s="188"/>
      <c r="HR34" s="188"/>
      <c r="HS34" s="188"/>
      <c r="HT34" s="188"/>
      <c r="HU34" s="188"/>
      <c r="HV34" s="188"/>
      <c r="HW34" s="188"/>
      <c r="HX34" s="188"/>
      <c r="HY34" s="188"/>
      <c r="HZ34" s="188"/>
      <c r="IA34" s="188"/>
      <c r="IB34" s="188"/>
      <c r="IC34" s="188"/>
      <c r="ID34" s="188"/>
      <c r="IE34" s="188"/>
      <c r="IF34" s="188"/>
      <c r="IG34" s="188"/>
      <c r="IH34" s="188"/>
      <c r="II34" s="188"/>
      <c r="IJ34" s="83"/>
      <c r="IL34" s="87">
        <f t="shared" si="22"/>
        <v>0</v>
      </c>
      <c r="IM34" s="87">
        <f t="shared" si="23"/>
        <v>0</v>
      </c>
      <c r="IN34" s="87">
        <f t="shared" si="24"/>
        <v>49</v>
      </c>
    </row>
    <row r="35" spans="1:248" s="190" customFormat="1" ht="24" customHeight="1">
      <c r="A35" s="191">
        <f t="shared" si="3"/>
        <v>34</v>
      </c>
      <c r="B35" s="211" t="s">
        <v>275</v>
      </c>
      <c r="C35" s="191" t="s">
        <v>268</v>
      </c>
      <c r="D35" s="192">
        <f>COUNTIF(E35:IL35,火花營進度簡報!U$128)</f>
        <v>5</v>
      </c>
      <c r="E35" s="140">
        <v>43372</v>
      </c>
      <c r="F35" s="140">
        <v>43407</v>
      </c>
      <c r="G35" s="140">
        <v>43407</v>
      </c>
      <c r="H35" s="140">
        <v>43407</v>
      </c>
      <c r="I35" s="134">
        <v>43407</v>
      </c>
      <c r="J35" s="140">
        <v>43414</v>
      </c>
      <c r="K35" s="140">
        <v>43414</v>
      </c>
      <c r="L35" s="140">
        <v>43414</v>
      </c>
      <c r="M35" s="140">
        <v>43435</v>
      </c>
      <c r="N35" s="140">
        <v>43477</v>
      </c>
      <c r="O35" s="140">
        <v>43477</v>
      </c>
      <c r="P35" s="140">
        <v>43519</v>
      </c>
      <c r="Q35" s="140">
        <v>43519</v>
      </c>
      <c r="R35" s="83">
        <v>43519</v>
      </c>
      <c r="S35" s="140">
        <v>43519</v>
      </c>
      <c r="T35" s="140">
        <v>43526</v>
      </c>
      <c r="U35" s="140">
        <v>43526</v>
      </c>
      <c r="V35" s="140">
        <v>43800</v>
      </c>
      <c r="W35" s="117">
        <v>43547</v>
      </c>
      <c r="X35" s="140">
        <v>43526</v>
      </c>
      <c r="Y35" s="140">
        <v>43442</v>
      </c>
      <c r="Z35" s="140">
        <v>43554</v>
      </c>
      <c r="AA35" s="140">
        <v>43470</v>
      </c>
      <c r="AB35" s="119">
        <v>43561</v>
      </c>
      <c r="AC35" s="140">
        <v>43554</v>
      </c>
      <c r="AD35" s="140">
        <v>43477</v>
      </c>
      <c r="AE35" s="140">
        <v>43484</v>
      </c>
      <c r="AF35" s="140">
        <v>43519</v>
      </c>
      <c r="AG35" s="117">
        <v>43561</v>
      </c>
      <c r="AH35" s="140">
        <v>43533</v>
      </c>
      <c r="AI35" s="140">
        <v>43533</v>
      </c>
      <c r="AJ35" s="140">
        <v>43533</v>
      </c>
      <c r="AK35" s="140">
        <v>43561</v>
      </c>
      <c r="AL35" s="119">
        <v>43561</v>
      </c>
      <c r="AM35" s="140">
        <v>43561</v>
      </c>
      <c r="AN35" s="140">
        <v>43561</v>
      </c>
      <c r="AO35" s="140">
        <v>43596</v>
      </c>
      <c r="AP35" s="140">
        <v>43610</v>
      </c>
      <c r="AQ35" s="117">
        <v>43610</v>
      </c>
      <c r="AR35" s="140">
        <v>43610</v>
      </c>
      <c r="AS35" s="140">
        <v>43624</v>
      </c>
      <c r="AT35" s="140">
        <v>43624</v>
      </c>
      <c r="AU35" s="140">
        <v>43624</v>
      </c>
      <c r="AV35" s="119">
        <v>43624</v>
      </c>
      <c r="AW35" s="140">
        <v>43554</v>
      </c>
      <c r="AX35" s="140">
        <v>43624</v>
      </c>
      <c r="AY35" s="140">
        <v>43624</v>
      </c>
      <c r="AZ35" s="140">
        <v>43624</v>
      </c>
      <c r="BA35" s="117">
        <v>43624</v>
      </c>
      <c r="BB35" s="140">
        <v>43652</v>
      </c>
      <c r="BC35" s="140">
        <v>43652</v>
      </c>
      <c r="BD35" s="140">
        <v>43652</v>
      </c>
      <c r="BE35" s="140">
        <v>43652</v>
      </c>
      <c r="BF35" s="119">
        <v>43652</v>
      </c>
      <c r="BG35" s="75"/>
      <c r="BH35" s="112">
        <v>43652</v>
      </c>
      <c r="BI35" s="140"/>
      <c r="BJ35" s="140"/>
      <c r="BK35" s="140"/>
      <c r="BL35" s="140"/>
      <c r="BM35" s="140"/>
      <c r="BN35" s="140"/>
      <c r="BO35" s="140" t="s">
        <v>241</v>
      </c>
      <c r="BP35" s="140" t="s">
        <v>241</v>
      </c>
      <c r="BQ35" s="140" t="s">
        <v>241</v>
      </c>
      <c r="BR35" s="140" t="s">
        <v>241</v>
      </c>
      <c r="BS35" s="140" t="s">
        <v>241</v>
      </c>
      <c r="BT35" s="140" t="s">
        <v>241</v>
      </c>
      <c r="BU35" s="140" t="s">
        <v>241</v>
      </c>
      <c r="BV35" s="140" t="s">
        <v>241</v>
      </c>
      <c r="BW35" s="140" t="s">
        <v>241</v>
      </c>
      <c r="BX35" s="140" t="s">
        <v>241</v>
      </c>
      <c r="BY35" s="140" t="s">
        <v>241</v>
      </c>
      <c r="BZ35" s="140" t="s">
        <v>241</v>
      </c>
      <c r="CA35" s="140" t="s">
        <v>241</v>
      </c>
      <c r="CB35" s="140" t="s">
        <v>241</v>
      </c>
      <c r="CC35" s="140" t="s">
        <v>241</v>
      </c>
      <c r="CD35" s="134"/>
      <c r="CE35" s="82"/>
      <c r="CF35" s="189"/>
      <c r="CG35" s="140">
        <v>43729</v>
      </c>
      <c r="CH35" s="140">
        <v>43729</v>
      </c>
      <c r="CI35" s="140">
        <v>43729</v>
      </c>
      <c r="CJ35" s="140">
        <v>43750</v>
      </c>
      <c r="CK35" s="140">
        <v>44121</v>
      </c>
      <c r="CL35" s="140">
        <v>44121</v>
      </c>
      <c r="CM35" s="140">
        <v>44121</v>
      </c>
      <c r="CN35" s="140">
        <v>44121</v>
      </c>
      <c r="CO35" s="83">
        <v>44121</v>
      </c>
      <c r="CP35" s="140">
        <v>44149</v>
      </c>
      <c r="CQ35" s="140">
        <v>44121</v>
      </c>
      <c r="CR35" s="140">
        <v>44149</v>
      </c>
      <c r="CS35" s="140">
        <v>43799</v>
      </c>
      <c r="CT35" s="117">
        <v>44149</v>
      </c>
      <c r="CU35" s="140">
        <v>44149</v>
      </c>
      <c r="CV35" s="140">
        <v>44156</v>
      </c>
      <c r="CW35" s="140">
        <v>44163</v>
      </c>
      <c r="CX35" s="140">
        <v>44170</v>
      </c>
      <c r="CY35" s="119">
        <v>44170</v>
      </c>
      <c r="CZ35" s="140">
        <v>44303</v>
      </c>
      <c r="DA35" s="140">
        <v>44303</v>
      </c>
      <c r="DB35" s="140">
        <v>44324</v>
      </c>
      <c r="DC35" s="140">
        <v>44352</v>
      </c>
      <c r="DD35" s="117">
        <v>44352</v>
      </c>
      <c r="DE35" s="140">
        <v>44177</v>
      </c>
      <c r="DF35" s="140">
        <v>44198</v>
      </c>
      <c r="DG35" s="140">
        <v>44205</v>
      </c>
      <c r="DH35" s="140">
        <v>44212</v>
      </c>
      <c r="DI35" s="119">
        <v>44212</v>
      </c>
      <c r="DJ35" s="140">
        <v>44219</v>
      </c>
      <c r="DK35" s="140">
        <v>44219</v>
      </c>
      <c r="DL35" s="140">
        <v>44226</v>
      </c>
      <c r="DM35" s="140">
        <v>44247</v>
      </c>
      <c r="DN35" s="117">
        <v>44247</v>
      </c>
      <c r="DO35" s="140">
        <v>44247</v>
      </c>
      <c r="DP35" s="140">
        <v>44282</v>
      </c>
      <c r="DQ35" s="140">
        <v>44303</v>
      </c>
      <c r="DR35" s="140">
        <v>44303</v>
      </c>
      <c r="DS35" s="119">
        <v>44303</v>
      </c>
      <c r="DT35" s="140">
        <v>44324</v>
      </c>
      <c r="DU35" s="140">
        <v>44268</v>
      </c>
      <c r="DV35" s="140">
        <v>44331</v>
      </c>
      <c r="DW35" s="75">
        <v>44296</v>
      </c>
      <c r="DX35" s="117">
        <v>44331</v>
      </c>
      <c r="DY35" s="140">
        <v>44331</v>
      </c>
      <c r="DZ35" s="140">
        <v>44331</v>
      </c>
      <c r="EA35" s="140">
        <v>44352</v>
      </c>
      <c r="EB35" s="140">
        <v>44338</v>
      </c>
      <c r="EC35" s="119">
        <v>44352</v>
      </c>
      <c r="ED35" s="75"/>
      <c r="EE35" s="112">
        <v>44352</v>
      </c>
      <c r="EF35" s="140" t="s">
        <v>241</v>
      </c>
      <c r="EG35" s="140" t="s">
        <v>241</v>
      </c>
      <c r="EH35" s="140" t="s">
        <v>241</v>
      </c>
      <c r="EI35" s="140" t="s">
        <v>241</v>
      </c>
      <c r="EJ35" s="140" t="s">
        <v>241</v>
      </c>
      <c r="EK35" s="140" t="s">
        <v>241</v>
      </c>
      <c r="EL35" s="140" t="s">
        <v>241</v>
      </c>
      <c r="EM35" s="140" t="s">
        <v>241</v>
      </c>
      <c r="EN35" s="140" t="s">
        <v>241</v>
      </c>
      <c r="EO35" s="140" t="s">
        <v>241</v>
      </c>
      <c r="EP35" s="140" t="s">
        <v>241</v>
      </c>
      <c r="EQ35" s="140" t="s">
        <v>241</v>
      </c>
      <c r="ER35" s="140" t="s">
        <v>241</v>
      </c>
      <c r="ES35" s="140" t="s">
        <v>241</v>
      </c>
      <c r="ET35" s="140" t="s">
        <v>241</v>
      </c>
      <c r="EU35" s="140" t="s">
        <v>241</v>
      </c>
      <c r="EV35" s="140" t="s">
        <v>241</v>
      </c>
      <c r="EW35" s="140" t="s">
        <v>241</v>
      </c>
      <c r="EX35" s="140" t="s">
        <v>241</v>
      </c>
      <c r="EY35" s="140" t="s">
        <v>241</v>
      </c>
      <c r="EZ35" s="140" t="s">
        <v>241</v>
      </c>
      <c r="FA35" s="140" t="s">
        <v>241</v>
      </c>
      <c r="FB35" s="140" t="s">
        <v>241</v>
      </c>
      <c r="FC35" s="140" t="s">
        <v>241</v>
      </c>
      <c r="FD35" s="140" t="s">
        <v>241</v>
      </c>
      <c r="FE35" s="134"/>
      <c r="FF35" s="120"/>
      <c r="FG35" s="75"/>
      <c r="FH35" s="75"/>
      <c r="FI35" s="75"/>
      <c r="FJ35" s="75"/>
      <c r="FK35" s="75"/>
      <c r="FL35" s="75"/>
      <c r="FM35" s="75"/>
      <c r="FN35" s="75"/>
      <c r="FO35" s="83"/>
      <c r="FP35" s="75"/>
      <c r="FQ35" s="75"/>
      <c r="FR35" s="75"/>
      <c r="FS35" s="75"/>
      <c r="FT35" s="117"/>
      <c r="FU35" s="75"/>
      <c r="FV35" s="75"/>
      <c r="FW35" s="75"/>
      <c r="FX35" s="75"/>
      <c r="FY35" s="119"/>
      <c r="FZ35" s="75"/>
      <c r="GA35" s="75"/>
      <c r="GB35" s="75"/>
      <c r="GC35" s="75"/>
      <c r="GD35" s="117"/>
      <c r="GE35" s="75"/>
      <c r="GF35" s="75"/>
      <c r="GG35" s="75"/>
      <c r="GH35" s="75"/>
      <c r="GI35" s="119"/>
      <c r="GJ35" s="75"/>
      <c r="GK35" s="75"/>
      <c r="GL35" s="75"/>
      <c r="GM35" s="75"/>
      <c r="GN35" s="117"/>
      <c r="GO35" s="75"/>
      <c r="GP35" s="75"/>
      <c r="GQ35" s="75"/>
      <c r="GR35" s="75"/>
      <c r="GS35" s="119"/>
      <c r="GT35" s="75"/>
      <c r="GU35" s="75"/>
      <c r="GV35" s="75"/>
      <c r="GW35" s="75"/>
      <c r="GX35" s="117"/>
      <c r="GY35" s="75"/>
      <c r="GZ35" s="75"/>
      <c r="HA35" s="75"/>
      <c r="HB35" s="75"/>
      <c r="HC35" s="119"/>
      <c r="HD35" s="187"/>
      <c r="HE35" s="112"/>
      <c r="HF35" s="186"/>
      <c r="HG35" s="186"/>
      <c r="HH35" s="186"/>
      <c r="HI35" s="186"/>
      <c r="HJ35" s="186"/>
      <c r="HK35" s="186"/>
      <c r="HL35" s="186"/>
      <c r="HM35" s="187"/>
      <c r="HN35" s="188"/>
      <c r="HO35" s="188"/>
      <c r="HP35" s="188"/>
      <c r="HQ35" s="188"/>
      <c r="HR35" s="188"/>
      <c r="HS35" s="188"/>
      <c r="HT35" s="188"/>
      <c r="HU35" s="188"/>
      <c r="HV35" s="188"/>
      <c r="HW35" s="188"/>
      <c r="HX35" s="188"/>
      <c r="HY35" s="188"/>
      <c r="HZ35" s="188"/>
      <c r="IA35" s="188"/>
      <c r="IB35" s="188"/>
      <c r="IC35" s="188"/>
      <c r="ID35" s="188"/>
      <c r="IE35" s="188"/>
      <c r="IF35" s="188"/>
      <c r="IG35" s="188"/>
      <c r="IH35" s="188"/>
      <c r="II35" s="188"/>
      <c r="IJ35" s="83"/>
      <c r="IL35" s="87">
        <f t="shared" si="22"/>
        <v>0</v>
      </c>
      <c r="IM35" s="87">
        <f t="shared" si="23"/>
        <v>0</v>
      </c>
      <c r="IN35" s="87">
        <f t="shared" si="24"/>
        <v>49</v>
      </c>
    </row>
    <row r="36" spans="1:248" s="190" customFormat="1" ht="24" customHeight="1">
      <c r="A36" s="191">
        <f t="shared" si="3"/>
        <v>35</v>
      </c>
      <c r="B36" s="211" t="s">
        <v>275</v>
      </c>
      <c r="C36" s="191" t="s">
        <v>268</v>
      </c>
      <c r="D36" s="192">
        <f>COUNTIF(E36:IL36,火花營進度簡報!U$128)</f>
        <v>0</v>
      </c>
      <c r="E36" s="140">
        <v>43372</v>
      </c>
      <c r="F36" s="140">
        <v>43372</v>
      </c>
      <c r="G36" s="140">
        <v>43372</v>
      </c>
      <c r="H36" s="140">
        <v>43372</v>
      </c>
      <c r="I36" s="134">
        <v>43372</v>
      </c>
      <c r="J36" s="140">
        <v>43379</v>
      </c>
      <c r="K36" s="140">
        <v>43379</v>
      </c>
      <c r="L36" s="140">
        <v>43379</v>
      </c>
      <c r="M36" s="140">
        <v>43379</v>
      </c>
      <c r="N36" s="140">
        <v>43386</v>
      </c>
      <c r="O36" s="140">
        <v>43386</v>
      </c>
      <c r="P36" s="140">
        <v>43386</v>
      </c>
      <c r="Q36" s="140">
        <v>43386</v>
      </c>
      <c r="R36" s="83">
        <v>43435</v>
      </c>
      <c r="S36" s="140">
        <v>43554</v>
      </c>
      <c r="T36" s="140">
        <v>43554</v>
      </c>
      <c r="U36" s="140">
        <v>43554</v>
      </c>
      <c r="V36" s="140">
        <v>43554</v>
      </c>
      <c r="W36" s="117">
        <v>43554</v>
      </c>
      <c r="X36" s="140">
        <v>43554</v>
      </c>
      <c r="Y36" s="140">
        <v>43561</v>
      </c>
      <c r="Z36" s="140">
        <v>43561</v>
      </c>
      <c r="AA36" s="140">
        <v>43561</v>
      </c>
      <c r="AB36" s="119">
        <v>43561</v>
      </c>
      <c r="AC36" s="140">
        <v>43561</v>
      </c>
      <c r="AD36" s="140">
        <v>43477</v>
      </c>
      <c r="AE36" s="140">
        <v>43484</v>
      </c>
      <c r="AF36" s="140">
        <v>43624</v>
      </c>
      <c r="AG36" s="117">
        <v>43624</v>
      </c>
      <c r="AH36" s="140">
        <v>43533</v>
      </c>
      <c r="AI36" s="140">
        <v>43533</v>
      </c>
      <c r="AJ36" s="140">
        <v>43533</v>
      </c>
      <c r="AK36" s="140">
        <v>43624</v>
      </c>
      <c r="AL36" s="119">
        <v>43624</v>
      </c>
      <c r="AM36" s="140">
        <v>43638</v>
      </c>
      <c r="AN36" s="140">
        <v>43638</v>
      </c>
      <c r="AO36" s="140">
        <v>43638</v>
      </c>
      <c r="AP36" s="140">
        <v>43638</v>
      </c>
      <c r="AQ36" s="117">
        <v>43638</v>
      </c>
      <c r="AR36" s="140">
        <v>43645</v>
      </c>
      <c r="AS36" s="140">
        <v>43540</v>
      </c>
      <c r="AT36" s="140">
        <v>43540</v>
      </c>
      <c r="AU36" s="140">
        <v>43645</v>
      </c>
      <c r="AV36" s="119">
        <v>43645</v>
      </c>
      <c r="AW36" s="140">
        <v>43554</v>
      </c>
      <c r="AX36" s="140">
        <v>43645</v>
      </c>
      <c r="AY36" s="140">
        <v>43729</v>
      </c>
      <c r="AZ36" s="140">
        <v>43729</v>
      </c>
      <c r="BA36" s="117">
        <v>43729</v>
      </c>
      <c r="BB36" s="140">
        <v>43771</v>
      </c>
      <c r="BC36" s="140">
        <v>43771</v>
      </c>
      <c r="BD36" s="140">
        <v>43771</v>
      </c>
      <c r="BE36" s="140">
        <v>43792</v>
      </c>
      <c r="BF36" s="119">
        <v>43792</v>
      </c>
      <c r="BG36" s="75"/>
      <c r="BH36" s="112">
        <v>43792</v>
      </c>
      <c r="BI36" s="140"/>
      <c r="BJ36" s="140"/>
      <c r="BK36" s="140"/>
      <c r="BL36" s="140"/>
      <c r="BM36" s="140"/>
      <c r="BN36" s="140"/>
      <c r="BO36" s="140" t="s">
        <v>241</v>
      </c>
      <c r="BP36" s="140" t="s">
        <v>241</v>
      </c>
      <c r="BQ36" s="140" t="s">
        <v>241</v>
      </c>
      <c r="BR36" s="140" t="s">
        <v>241</v>
      </c>
      <c r="BS36" s="140" t="s">
        <v>241</v>
      </c>
      <c r="BT36" s="140" t="s">
        <v>241</v>
      </c>
      <c r="BU36" s="140" t="s">
        <v>241</v>
      </c>
      <c r="BV36" s="140" t="s">
        <v>241</v>
      </c>
      <c r="BW36" s="140" t="s">
        <v>241</v>
      </c>
      <c r="BX36" s="140" t="s">
        <v>241</v>
      </c>
      <c r="BY36" s="140" t="s">
        <v>241</v>
      </c>
      <c r="BZ36" s="140" t="s">
        <v>241</v>
      </c>
      <c r="CA36" s="140" t="s">
        <v>241</v>
      </c>
      <c r="CB36" s="140" t="s">
        <v>241</v>
      </c>
      <c r="CC36" s="140" t="s">
        <v>241</v>
      </c>
      <c r="CD36" s="134"/>
      <c r="CE36" s="82"/>
      <c r="CF36" s="189"/>
      <c r="CG36" s="140">
        <v>43848</v>
      </c>
      <c r="CH36" s="140">
        <v>43848</v>
      </c>
      <c r="CI36" s="140">
        <v>44107</v>
      </c>
      <c r="CJ36" s="140">
        <v>44114</v>
      </c>
      <c r="CK36" s="140">
        <v>44128</v>
      </c>
      <c r="CL36" s="140">
        <v>44128</v>
      </c>
      <c r="CM36" s="140">
        <v>44128</v>
      </c>
      <c r="CN36" s="140">
        <v>44149</v>
      </c>
      <c r="CO36" s="83">
        <v>44149</v>
      </c>
      <c r="CP36" s="140">
        <v>44149</v>
      </c>
      <c r="CQ36" s="140">
        <v>44149</v>
      </c>
      <c r="CR36" s="140">
        <v>44282</v>
      </c>
      <c r="CS36" s="140">
        <v>44296</v>
      </c>
      <c r="CT36" s="117">
        <v>44296</v>
      </c>
      <c r="CU36" s="140">
        <v>44303</v>
      </c>
      <c r="CV36" s="140">
        <v>44303</v>
      </c>
      <c r="CW36" s="140">
        <v>44163</v>
      </c>
      <c r="CX36" s="140">
        <v>44170</v>
      </c>
      <c r="CY36" s="119">
        <v>44303</v>
      </c>
      <c r="CZ36" s="140">
        <v>44303</v>
      </c>
      <c r="DA36" s="140">
        <v>44303</v>
      </c>
      <c r="DB36" s="140">
        <v>44324</v>
      </c>
      <c r="DC36" s="140">
        <v>44331</v>
      </c>
      <c r="DD36" s="117">
        <v>44331</v>
      </c>
      <c r="DE36" s="140">
        <v>44177</v>
      </c>
      <c r="DF36" s="140">
        <v>44198</v>
      </c>
      <c r="DG36" s="140">
        <v>44205</v>
      </c>
      <c r="DH36" s="140">
        <v>44212</v>
      </c>
      <c r="DI36" s="119">
        <v>44212</v>
      </c>
      <c r="DJ36" s="140">
        <v>44219</v>
      </c>
      <c r="DK36" s="140">
        <v>44219</v>
      </c>
      <c r="DL36" s="140">
        <v>44226</v>
      </c>
      <c r="DM36" s="140">
        <v>44226</v>
      </c>
      <c r="DN36" s="117">
        <v>44226</v>
      </c>
      <c r="DO36" s="140">
        <v>44233</v>
      </c>
      <c r="DP36" s="140">
        <v>44233</v>
      </c>
      <c r="DQ36" s="140">
        <v>44233</v>
      </c>
      <c r="DR36" s="140">
        <v>44247</v>
      </c>
      <c r="DS36" s="119">
        <v>44247</v>
      </c>
      <c r="DT36" s="140">
        <v>44261</v>
      </c>
      <c r="DU36" s="140">
        <v>44268</v>
      </c>
      <c r="DV36" s="140">
        <v>44275</v>
      </c>
      <c r="DW36" s="75">
        <v>44296</v>
      </c>
      <c r="DX36" s="117">
        <v>44296</v>
      </c>
      <c r="DY36" s="140">
        <v>44338</v>
      </c>
      <c r="DZ36" s="140">
        <v>44338</v>
      </c>
      <c r="EA36" s="140">
        <v>44345</v>
      </c>
      <c r="EB36" s="140">
        <v>44338</v>
      </c>
      <c r="EC36" s="119">
        <v>44345</v>
      </c>
      <c r="ED36" s="75"/>
      <c r="EE36" s="112"/>
      <c r="EF36" s="140" t="s">
        <v>241</v>
      </c>
      <c r="EG36" s="140" t="s">
        <v>241</v>
      </c>
      <c r="EH36" s="140" t="s">
        <v>241</v>
      </c>
      <c r="EI36" s="140" t="s">
        <v>241</v>
      </c>
      <c r="EJ36" s="140" t="s">
        <v>241</v>
      </c>
      <c r="EK36" s="140" t="s">
        <v>241</v>
      </c>
      <c r="EL36" s="140" t="s">
        <v>241</v>
      </c>
      <c r="EM36" s="140" t="s">
        <v>241</v>
      </c>
      <c r="EN36" s="140" t="s">
        <v>241</v>
      </c>
      <c r="EO36" s="140" t="s">
        <v>241</v>
      </c>
      <c r="EP36" s="140" t="s">
        <v>241</v>
      </c>
      <c r="EQ36" s="140" t="s">
        <v>241</v>
      </c>
      <c r="ER36" s="140" t="s">
        <v>241</v>
      </c>
      <c r="ES36" s="140" t="s">
        <v>241</v>
      </c>
      <c r="ET36" s="140" t="s">
        <v>241</v>
      </c>
      <c r="EU36" s="140" t="s">
        <v>241</v>
      </c>
      <c r="EV36" s="140" t="s">
        <v>241</v>
      </c>
      <c r="EW36" s="140" t="s">
        <v>241</v>
      </c>
      <c r="EX36" s="140" t="s">
        <v>241</v>
      </c>
      <c r="EY36" s="140" t="s">
        <v>241</v>
      </c>
      <c r="EZ36" s="140" t="s">
        <v>241</v>
      </c>
      <c r="FA36" s="140" t="s">
        <v>241</v>
      </c>
      <c r="FB36" s="140" t="s">
        <v>241</v>
      </c>
      <c r="FC36" s="140" t="s">
        <v>241</v>
      </c>
      <c r="FD36" s="140" t="s">
        <v>241</v>
      </c>
      <c r="FE36" s="134"/>
      <c r="FF36" s="120"/>
      <c r="FG36" s="75"/>
      <c r="FH36" s="75"/>
      <c r="FI36" s="75"/>
      <c r="FJ36" s="75"/>
      <c r="FK36" s="75"/>
      <c r="FL36" s="75"/>
      <c r="FM36" s="75"/>
      <c r="FN36" s="75"/>
      <c r="FO36" s="83"/>
      <c r="FP36" s="75"/>
      <c r="FQ36" s="75"/>
      <c r="FR36" s="75"/>
      <c r="FS36" s="75"/>
      <c r="FT36" s="117"/>
      <c r="FU36" s="75"/>
      <c r="FV36" s="75"/>
      <c r="FW36" s="75"/>
      <c r="FX36" s="75"/>
      <c r="FY36" s="119"/>
      <c r="FZ36" s="75"/>
      <c r="GA36" s="75"/>
      <c r="GB36" s="75"/>
      <c r="GC36" s="75"/>
      <c r="GD36" s="117"/>
      <c r="GE36" s="75"/>
      <c r="GF36" s="75"/>
      <c r="GG36" s="75"/>
      <c r="GH36" s="75"/>
      <c r="GI36" s="119"/>
      <c r="GJ36" s="75"/>
      <c r="GK36" s="75"/>
      <c r="GL36" s="75"/>
      <c r="GM36" s="75"/>
      <c r="GN36" s="117"/>
      <c r="GO36" s="75"/>
      <c r="GP36" s="75"/>
      <c r="GQ36" s="75"/>
      <c r="GR36" s="75"/>
      <c r="GS36" s="119"/>
      <c r="GT36" s="75"/>
      <c r="GU36" s="75"/>
      <c r="GV36" s="75"/>
      <c r="GW36" s="75"/>
      <c r="GX36" s="117"/>
      <c r="GY36" s="75"/>
      <c r="GZ36" s="75"/>
      <c r="HA36" s="75"/>
      <c r="HB36" s="75"/>
      <c r="HC36" s="119"/>
      <c r="HD36" s="187"/>
      <c r="HE36" s="112"/>
      <c r="HF36" s="186"/>
      <c r="HG36" s="186"/>
      <c r="HH36" s="186"/>
      <c r="HI36" s="186"/>
      <c r="HJ36" s="186"/>
      <c r="HK36" s="186"/>
      <c r="HL36" s="186"/>
      <c r="HM36" s="187"/>
      <c r="HN36" s="188"/>
      <c r="HO36" s="188"/>
      <c r="HP36" s="188"/>
      <c r="HQ36" s="188"/>
      <c r="HR36" s="188"/>
      <c r="HS36" s="188"/>
      <c r="HT36" s="188"/>
      <c r="HU36" s="188"/>
      <c r="HV36" s="188"/>
      <c r="HW36" s="188"/>
      <c r="HX36" s="188"/>
      <c r="HY36" s="188"/>
      <c r="HZ36" s="188"/>
      <c r="IA36" s="188"/>
      <c r="IB36" s="188"/>
      <c r="IC36" s="188"/>
      <c r="ID36" s="188"/>
      <c r="IE36" s="188"/>
      <c r="IF36" s="188"/>
      <c r="IG36" s="188"/>
      <c r="IH36" s="188"/>
      <c r="II36" s="188"/>
      <c r="IJ36" s="83"/>
      <c r="IL36" s="87">
        <f t="shared" si="22"/>
        <v>0</v>
      </c>
      <c r="IM36" s="87">
        <f t="shared" si="23"/>
        <v>0</v>
      </c>
      <c r="IN36" s="87">
        <f t="shared" si="24"/>
        <v>49</v>
      </c>
    </row>
    <row r="37" spans="1:248" s="190" customFormat="1" ht="24" customHeight="1">
      <c r="A37" s="191">
        <f t="shared" si="3"/>
        <v>36</v>
      </c>
      <c r="B37" s="211" t="s">
        <v>275</v>
      </c>
      <c r="C37" s="191" t="s">
        <v>268</v>
      </c>
      <c r="D37" s="192">
        <f>COUNTIF(E37:IL37,火花營進度簡報!U$128)</f>
        <v>4</v>
      </c>
      <c r="E37" s="140">
        <v>43729</v>
      </c>
      <c r="F37" s="140">
        <v>43729</v>
      </c>
      <c r="G37" s="140">
        <v>43736</v>
      </c>
      <c r="H37" s="140">
        <v>43736</v>
      </c>
      <c r="I37" s="134">
        <v>43736</v>
      </c>
      <c r="J37" s="140">
        <v>43750</v>
      </c>
      <c r="K37" s="140">
        <v>43750</v>
      </c>
      <c r="L37" s="140">
        <v>43750</v>
      </c>
      <c r="M37" s="140">
        <v>43750</v>
      </c>
      <c r="N37" s="75">
        <v>43757</v>
      </c>
      <c r="O37" s="75">
        <v>43757</v>
      </c>
      <c r="P37" s="75">
        <v>43757</v>
      </c>
      <c r="Q37" s="75">
        <v>43757</v>
      </c>
      <c r="R37" s="83">
        <v>43757</v>
      </c>
      <c r="S37" s="140">
        <v>43771</v>
      </c>
      <c r="T37" s="140">
        <v>43771</v>
      </c>
      <c r="U37" s="140">
        <v>43778</v>
      </c>
      <c r="V37" s="140">
        <v>43778</v>
      </c>
      <c r="W37" s="117">
        <v>43778</v>
      </c>
      <c r="X37" s="140">
        <v>43778</v>
      </c>
      <c r="Y37" s="140">
        <v>43778</v>
      </c>
      <c r="Z37" s="140">
        <v>43778</v>
      </c>
      <c r="AA37" s="140">
        <v>43778</v>
      </c>
      <c r="AB37" s="119">
        <v>43778</v>
      </c>
      <c r="AC37" s="140">
        <v>43792</v>
      </c>
      <c r="AD37" s="140">
        <v>43792</v>
      </c>
      <c r="AE37" s="140">
        <v>43792</v>
      </c>
      <c r="AF37" s="140">
        <v>43792</v>
      </c>
      <c r="AG37" s="117">
        <v>43792</v>
      </c>
      <c r="AH37" s="140">
        <v>44009</v>
      </c>
      <c r="AI37" s="140">
        <v>44009</v>
      </c>
      <c r="AJ37" s="140">
        <v>44009</v>
      </c>
      <c r="AK37" s="140">
        <v>43806</v>
      </c>
      <c r="AL37" s="119">
        <v>44009</v>
      </c>
      <c r="AM37" s="140">
        <v>43806</v>
      </c>
      <c r="AN37" s="140">
        <v>43806</v>
      </c>
      <c r="AO37" s="140">
        <v>43806</v>
      </c>
      <c r="AP37" s="140">
        <v>43834</v>
      </c>
      <c r="AQ37" s="117">
        <v>43841</v>
      </c>
      <c r="AR37" s="140">
        <v>43834</v>
      </c>
      <c r="AS37" s="140">
        <v>43834</v>
      </c>
      <c r="AT37" s="140">
        <v>43834</v>
      </c>
      <c r="AU37" s="140">
        <v>43834</v>
      </c>
      <c r="AV37" s="119">
        <v>43834</v>
      </c>
      <c r="AW37" s="140">
        <v>43834</v>
      </c>
      <c r="AX37" s="140">
        <v>43841</v>
      </c>
      <c r="AY37" s="140">
        <v>43848</v>
      </c>
      <c r="AZ37" s="140">
        <v>44009</v>
      </c>
      <c r="BA37" s="117">
        <v>44009</v>
      </c>
      <c r="BB37" s="140">
        <v>44009</v>
      </c>
      <c r="BC37" s="140">
        <v>44009</v>
      </c>
      <c r="BD37" s="140">
        <v>44009</v>
      </c>
      <c r="BE37" s="140">
        <v>44016</v>
      </c>
      <c r="BF37" s="119">
        <v>44016</v>
      </c>
      <c r="BG37" s="75"/>
      <c r="BH37" s="112">
        <v>44016</v>
      </c>
      <c r="BI37" s="140"/>
      <c r="BJ37" s="140"/>
      <c r="BK37" s="140"/>
      <c r="BL37" s="140"/>
      <c r="BM37" s="140"/>
      <c r="BN37" s="140"/>
      <c r="BO37" s="140" t="s">
        <v>241</v>
      </c>
      <c r="BP37" s="140" t="s">
        <v>241</v>
      </c>
      <c r="BQ37" s="140" t="s">
        <v>241</v>
      </c>
      <c r="BR37" s="140" t="s">
        <v>241</v>
      </c>
      <c r="BS37" s="140" t="s">
        <v>241</v>
      </c>
      <c r="BT37" s="140" t="s">
        <v>241</v>
      </c>
      <c r="BU37" s="140" t="s">
        <v>241</v>
      </c>
      <c r="BV37" s="140" t="s">
        <v>241</v>
      </c>
      <c r="BW37" s="140" t="s">
        <v>241</v>
      </c>
      <c r="BX37" s="140" t="s">
        <v>241</v>
      </c>
      <c r="BY37" s="140" t="s">
        <v>241</v>
      </c>
      <c r="BZ37" s="140" t="s">
        <v>241</v>
      </c>
      <c r="CA37" s="140" t="s">
        <v>241</v>
      </c>
      <c r="CB37" s="140" t="s">
        <v>241</v>
      </c>
      <c r="CC37" s="140" t="s">
        <v>241</v>
      </c>
      <c r="CD37" s="134"/>
      <c r="CE37" s="82"/>
      <c r="CF37" s="189"/>
      <c r="CG37" s="140">
        <v>44114</v>
      </c>
      <c r="CH37" s="140">
        <v>44114</v>
      </c>
      <c r="CI37" s="140">
        <v>44121</v>
      </c>
      <c r="CJ37" s="140">
        <v>44128</v>
      </c>
      <c r="CK37" s="140">
        <v>44128</v>
      </c>
      <c r="CL37" s="140">
        <v>44128</v>
      </c>
      <c r="CM37" s="140">
        <v>44128</v>
      </c>
      <c r="CN37" s="140">
        <v>44128</v>
      </c>
      <c r="CO37" s="83">
        <v>44128</v>
      </c>
      <c r="CP37" s="140">
        <v>44142</v>
      </c>
      <c r="CQ37" s="140">
        <v>44142</v>
      </c>
      <c r="CR37" s="140">
        <v>44142</v>
      </c>
      <c r="CS37" s="140">
        <v>44156</v>
      </c>
      <c r="CT37" s="117">
        <v>44156</v>
      </c>
      <c r="CU37" s="140">
        <v>44156</v>
      </c>
      <c r="CV37" s="140">
        <v>44528</v>
      </c>
      <c r="CW37" s="140">
        <v>44535</v>
      </c>
      <c r="CX37" s="140">
        <v>44212</v>
      </c>
      <c r="CY37" s="119">
        <v>44212</v>
      </c>
      <c r="CZ37" s="140">
        <v>44303</v>
      </c>
      <c r="DA37" s="140">
        <v>44303</v>
      </c>
      <c r="DB37" s="140">
        <v>44310</v>
      </c>
      <c r="DC37" s="140">
        <v>44316</v>
      </c>
      <c r="DD37" s="117">
        <v>44338</v>
      </c>
      <c r="DE37" s="140">
        <v>44177</v>
      </c>
      <c r="DF37" s="140">
        <v>44177</v>
      </c>
      <c r="DG37" s="140">
        <v>44177</v>
      </c>
      <c r="DH37" s="140">
        <v>44177</v>
      </c>
      <c r="DI37" s="119">
        <v>44212</v>
      </c>
      <c r="DJ37" s="140">
        <v>44177</v>
      </c>
      <c r="DK37" s="140">
        <v>44177</v>
      </c>
      <c r="DL37" s="140">
        <v>44198</v>
      </c>
      <c r="DM37" s="140">
        <v>44198</v>
      </c>
      <c r="DN37" s="117">
        <v>44212</v>
      </c>
      <c r="DO37" s="140">
        <v>44205</v>
      </c>
      <c r="DP37" s="140">
        <v>44205</v>
      </c>
      <c r="DQ37" s="140">
        <v>44177</v>
      </c>
      <c r="DR37" s="140">
        <v>44177</v>
      </c>
      <c r="DS37" s="119">
        <v>44212</v>
      </c>
      <c r="DT37" s="140">
        <v>44219</v>
      </c>
      <c r="DU37" s="140">
        <v>44219</v>
      </c>
      <c r="DV37" s="140">
        <v>44226</v>
      </c>
      <c r="DW37" s="140">
        <v>44233</v>
      </c>
      <c r="DX37" s="117">
        <v>44233</v>
      </c>
      <c r="DY37" s="140">
        <v>44233</v>
      </c>
      <c r="DZ37" s="140">
        <v>44233</v>
      </c>
      <c r="EA37" s="140">
        <v>44268</v>
      </c>
      <c r="EB37" s="140">
        <v>44247</v>
      </c>
      <c r="EC37" s="119">
        <v>44268</v>
      </c>
      <c r="ED37" s="75"/>
      <c r="EE37" s="112"/>
      <c r="EF37" s="140" t="s">
        <v>241</v>
      </c>
      <c r="EG37" s="140" t="s">
        <v>241</v>
      </c>
      <c r="EH37" s="140" t="s">
        <v>241</v>
      </c>
      <c r="EI37" s="140" t="s">
        <v>241</v>
      </c>
      <c r="EJ37" s="140" t="s">
        <v>241</v>
      </c>
      <c r="EK37" s="140" t="s">
        <v>241</v>
      </c>
      <c r="EL37" s="140" t="s">
        <v>241</v>
      </c>
      <c r="EM37" s="140" t="s">
        <v>241</v>
      </c>
      <c r="EN37" s="140" t="s">
        <v>241</v>
      </c>
      <c r="EO37" s="140" t="s">
        <v>241</v>
      </c>
      <c r="EP37" s="140" t="s">
        <v>241</v>
      </c>
      <c r="EQ37" s="140" t="s">
        <v>241</v>
      </c>
      <c r="ER37" s="140" t="s">
        <v>241</v>
      </c>
      <c r="ES37" s="140" t="s">
        <v>241</v>
      </c>
      <c r="ET37" s="140" t="s">
        <v>241</v>
      </c>
      <c r="EU37" s="140" t="s">
        <v>241</v>
      </c>
      <c r="EV37" s="140" t="s">
        <v>241</v>
      </c>
      <c r="EW37" s="140" t="s">
        <v>241</v>
      </c>
      <c r="EX37" s="140" t="s">
        <v>241</v>
      </c>
      <c r="EY37" s="140" t="s">
        <v>241</v>
      </c>
      <c r="EZ37" s="140" t="s">
        <v>241</v>
      </c>
      <c r="FA37" s="140" t="s">
        <v>241</v>
      </c>
      <c r="FB37" s="140" t="s">
        <v>241</v>
      </c>
      <c r="FC37" s="140" t="s">
        <v>241</v>
      </c>
      <c r="FD37" s="140" t="s">
        <v>241</v>
      </c>
      <c r="FE37" s="134"/>
      <c r="FF37" s="120"/>
      <c r="FG37" s="75">
        <v>44261</v>
      </c>
      <c r="FH37" s="75">
        <v>44261</v>
      </c>
      <c r="FI37" s="75">
        <v>44268</v>
      </c>
      <c r="FJ37" s="75">
        <v>44268</v>
      </c>
      <c r="FK37" s="75">
        <v>44275</v>
      </c>
      <c r="FL37" s="75">
        <v>44275</v>
      </c>
      <c r="FM37" s="75">
        <v>44275</v>
      </c>
      <c r="FN37" s="75">
        <v>44275</v>
      </c>
      <c r="FO37" s="83">
        <v>44275</v>
      </c>
      <c r="FP37" s="75">
        <v>44282</v>
      </c>
      <c r="FQ37" s="75">
        <v>44282</v>
      </c>
      <c r="FR37" s="75">
        <v>44282</v>
      </c>
      <c r="FS37" s="75">
        <v>44282</v>
      </c>
      <c r="FT37" s="117">
        <v>44282</v>
      </c>
      <c r="FU37" s="75">
        <v>44296</v>
      </c>
      <c r="FV37" s="75">
        <v>44324</v>
      </c>
      <c r="FW37" s="75">
        <v>44338</v>
      </c>
      <c r="FX37" s="75">
        <v>44345</v>
      </c>
      <c r="FY37" s="119">
        <v>44345</v>
      </c>
      <c r="FZ37" s="75"/>
      <c r="GA37" s="75">
        <v>44352</v>
      </c>
      <c r="GB37" s="75"/>
      <c r="GC37" s="75"/>
      <c r="GD37" s="117"/>
      <c r="GE37" s="75">
        <v>44338</v>
      </c>
      <c r="GF37" s="75"/>
      <c r="GG37" s="75">
        <v>44352</v>
      </c>
      <c r="GH37" s="75"/>
      <c r="GI37" s="119"/>
      <c r="GJ37" s="75">
        <v>44352</v>
      </c>
      <c r="GK37" s="75"/>
      <c r="GL37" s="75">
        <v>44345</v>
      </c>
      <c r="GM37" s="75">
        <v>44345</v>
      </c>
      <c r="GN37" s="117"/>
      <c r="GO37" s="75">
        <v>44345</v>
      </c>
      <c r="GP37" s="75"/>
      <c r="GQ37" s="75"/>
      <c r="GR37" s="75"/>
      <c r="GS37" s="119"/>
      <c r="GT37" s="75">
        <v>44352</v>
      </c>
      <c r="GU37" s="75"/>
      <c r="GV37" s="75"/>
      <c r="GW37" s="75"/>
      <c r="GX37" s="117"/>
      <c r="GY37" s="75"/>
      <c r="GZ37" s="75"/>
      <c r="HA37" s="75"/>
      <c r="HB37" s="75"/>
      <c r="HC37" s="119"/>
      <c r="HD37" s="187"/>
      <c r="HE37" s="112"/>
      <c r="HF37" s="186"/>
      <c r="HG37" s="186"/>
      <c r="HH37" s="186"/>
      <c r="HI37" s="186"/>
      <c r="HJ37" s="186"/>
      <c r="HK37" s="186"/>
      <c r="HL37" s="186"/>
      <c r="HM37" s="187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83"/>
      <c r="IL37" s="87">
        <f t="shared" si="10"/>
        <v>0</v>
      </c>
      <c r="IM37" s="87">
        <f t="shared" si="11"/>
        <v>0</v>
      </c>
      <c r="IN37" s="87">
        <f t="shared" si="12"/>
        <v>22</v>
      </c>
    </row>
    <row r="38" spans="1:248" s="190" customFormat="1" ht="24" customHeight="1">
      <c r="A38" s="191">
        <f t="shared" si="3"/>
        <v>37</v>
      </c>
      <c r="B38" s="211" t="s">
        <v>275</v>
      </c>
      <c r="C38" s="191" t="s">
        <v>268</v>
      </c>
      <c r="D38" s="192">
        <f>COUNTIF(E38:IL38,火花營進度簡報!U$128)</f>
        <v>6</v>
      </c>
      <c r="E38" s="140">
        <v>43729</v>
      </c>
      <c r="F38" s="140">
        <v>43729</v>
      </c>
      <c r="G38" s="140">
        <v>43736</v>
      </c>
      <c r="H38" s="140">
        <v>43736</v>
      </c>
      <c r="I38" s="134">
        <v>43736</v>
      </c>
      <c r="J38" s="140">
        <v>43750</v>
      </c>
      <c r="K38" s="140">
        <v>43750</v>
      </c>
      <c r="L38" s="140">
        <v>43750</v>
      </c>
      <c r="M38" s="140">
        <v>43750</v>
      </c>
      <c r="N38" s="140">
        <v>43750</v>
      </c>
      <c r="O38" s="75">
        <v>43757</v>
      </c>
      <c r="P38" s="75">
        <v>43757</v>
      </c>
      <c r="Q38" s="75">
        <v>43757</v>
      </c>
      <c r="R38" s="83">
        <v>43757</v>
      </c>
      <c r="S38" s="140">
        <v>43771</v>
      </c>
      <c r="T38" s="140">
        <v>43771</v>
      </c>
      <c r="U38" s="140">
        <v>43778</v>
      </c>
      <c r="V38" s="140">
        <v>43778</v>
      </c>
      <c r="W38" s="117">
        <v>43778</v>
      </c>
      <c r="X38" s="140">
        <v>43778</v>
      </c>
      <c r="Y38" s="140">
        <v>43778</v>
      </c>
      <c r="Z38" s="140">
        <v>43778</v>
      </c>
      <c r="AA38" s="140">
        <v>43778</v>
      </c>
      <c r="AB38" s="119">
        <v>43778</v>
      </c>
      <c r="AC38" s="140">
        <v>43799</v>
      </c>
      <c r="AD38" s="140">
        <v>43799</v>
      </c>
      <c r="AE38" s="140">
        <v>43799</v>
      </c>
      <c r="AF38" s="140">
        <v>43806</v>
      </c>
      <c r="AG38" s="117">
        <v>43806</v>
      </c>
      <c r="AH38" s="140">
        <v>44009</v>
      </c>
      <c r="AI38" s="140">
        <v>44009</v>
      </c>
      <c r="AJ38" s="140">
        <v>44009</v>
      </c>
      <c r="AK38" s="140">
        <v>43806</v>
      </c>
      <c r="AL38" s="119">
        <v>44009</v>
      </c>
      <c r="AM38" s="140">
        <v>43806</v>
      </c>
      <c r="AN38" s="140">
        <v>43806</v>
      </c>
      <c r="AO38" s="140">
        <v>43813</v>
      </c>
      <c r="AP38" s="140">
        <v>43813</v>
      </c>
      <c r="AQ38" s="117">
        <v>43813</v>
      </c>
      <c r="AR38" s="140">
        <v>43813</v>
      </c>
      <c r="AS38" s="140">
        <v>43834</v>
      </c>
      <c r="AT38" s="140">
        <v>43834</v>
      </c>
      <c r="AU38" s="140">
        <v>43834</v>
      </c>
      <c r="AV38" s="119">
        <v>43834</v>
      </c>
      <c r="AW38" s="140">
        <v>43834</v>
      </c>
      <c r="AX38" s="140">
        <v>43834</v>
      </c>
      <c r="AY38" s="140">
        <v>44009</v>
      </c>
      <c r="AZ38" s="140">
        <v>44009</v>
      </c>
      <c r="BA38" s="117">
        <v>44009</v>
      </c>
      <c r="BB38" s="140">
        <v>44009</v>
      </c>
      <c r="BC38" s="140">
        <v>44009</v>
      </c>
      <c r="BD38" s="140">
        <v>44009</v>
      </c>
      <c r="BE38" s="140">
        <v>44016</v>
      </c>
      <c r="BF38" s="119">
        <v>44016</v>
      </c>
      <c r="BG38" s="75"/>
      <c r="BH38" s="112">
        <v>44016</v>
      </c>
      <c r="BI38" s="140"/>
      <c r="BJ38" s="140"/>
      <c r="BK38" s="140"/>
      <c r="BL38" s="140"/>
      <c r="BM38" s="140"/>
      <c r="BN38" s="140"/>
      <c r="BO38" s="140" t="s">
        <v>241</v>
      </c>
      <c r="BP38" s="140" t="s">
        <v>241</v>
      </c>
      <c r="BQ38" s="140" t="s">
        <v>241</v>
      </c>
      <c r="BR38" s="140" t="s">
        <v>241</v>
      </c>
      <c r="BS38" s="140" t="s">
        <v>241</v>
      </c>
      <c r="BT38" s="140" t="s">
        <v>241</v>
      </c>
      <c r="BU38" s="140" t="s">
        <v>241</v>
      </c>
      <c r="BV38" s="140" t="s">
        <v>241</v>
      </c>
      <c r="BW38" s="140" t="s">
        <v>241</v>
      </c>
      <c r="BX38" s="140" t="s">
        <v>241</v>
      </c>
      <c r="BY38" s="140" t="s">
        <v>241</v>
      </c>
      <c r="BZ38" s="140" t="s">
        <v>241</v>
      </c>
      <c r="CA38" s="140" t="s">
        <v>241</v>
      </c>
      <c r="CB38" s="140" t="s">
        <v>241</v>
      </c>
      <c r="CC38" s="140" t="s">
        <v>241</v>
      </c>
      <c r="CD38" s="134"/>
      <c r="CE38" s="82"/>
      <c r="CF38" s="189"/>
      <c r="CG38" s="140">
        <v>44121</v>
      </c>
      <c r="CH38" s="140">
        <v>44121</v>
      </c>
      <c r="CI38" s="140">
        <v>44135</v>
      </c>
      <c r="CJ38" s="140">
        <v>44135</v>
      </c>
      <c r="CK38" s="140">
        <v>44135</v>
      </c>
      <c r="CL38" s="140">
        <v>44142</v>
      </c>
      <c r="CM38" s="140">
        <v>44142</v>
      </c>
      <c r="CN38" s="140">
        <v>44324</v>
      </c>
      <c r="CO38" s="83">
        <v>44324</v>
      </c>
      <c r="CP38" s="140">
        <v>44331</v>
      </c>
      <c r="CQ38" s="140">
        <v>44275</v>
      </c>
      <c r="CR38" s="140">
        <v>44282</v>
      </c>
      <c r="CS38" s="140">
        <v>44296</v>
      </c>
      <c r="CT38" s="117">
        <v>44331</v>
      </c>
      <c r="CU38" s="140">
        <v>44268</v>
      </c>
      <c r="CV38" s="140">
        <v>44324</v>
      </c>
      <c r="CW38" s="140">
        <v>44535</v>
      </c>
      <c r="CX38" s="140">
        <v>44324</v>
      </c>
      <c r="CY38" s="119">
        <v>44324</v>
      </c>
      <c r="CZ38" s="140">
        <v>44324</v>
      </c>
      <c r="DA38" s="140">
        <v>44324</v>
      </c>
      <c r="DB38" s="140">
        <v>44310</v>
      </c>
      <c r="DC38" s="140">
        <v>44345</v>
      </c>
      <c r="DD38" s="117">
        <v>44345</v>
      </c>
      <c r="DE38" s="140">
        <v>44163</v>
      </c>
      <c r="DF38" s="140">
        <v>44163</v>
      </c>
      <c r="DG38" s="140">
        <v>44170</v>
      </c>
      <c r="DH38" s="140">
        <v>44177</v>
      </c>
      <c r="DI38" s="119">
        <v>44198</v>
      </c>
      <c r="DJ38" s="140">
        <v>44177</v>
      </c>
      <c r="DK38" s="140">
        <v>44177</v>
      </c>
      <c r="DL38" s="140">
        <v>44261</v>
      </c>
      <c r="DM38" s="140">
        <v>44261</v>
      </c>
      <c r="DN38" s="117">
        <v>44275</v>
      </c>
      <c r="DO38" s="140">
        <v>44205</v>
      </c>
      <c r="DP38" s="140">
        <v>44205</v>
      </c>
      <c r="DQ38" s="140">
        <v>44261</v>
      </c>
      <c r="DR38" s="140">
        <v>44261</v>
      </c>
      <c r="DS38" s="119">
        <v>44261</v>
      </c>
      <c r="DT38" s="140">
        <v>44310</v>
      </c>
      <c r="DU38" s="140">
        <v>44226</v>
      </c>
      <c r="DV38" s="140">
        <v>44226</v>
      </c>
      <c r="DW38" s="140">
        <v>44275</v>
      </c>
      <c r="DX38" s="117">
        <v>44324</v>
      </c>
      <c r="DY38" s="140">
        <v>44275</v>
      </c>
      <c r="DZ38" s="140">
        <v>44275</v>
      </c>
      <c r="EA38" s="140">
        <v>44324</v>
      </c>
      <c r="EB38" s="140">
        <v>44324</v>
      </c>
      <c r="EC38" s="119">
        <v>44324</v>
      </c>
      <c r="ED38" s="75"/>
      <c r="EE38" s="112"/>
      <c r="EF38" s="140" t="s">
        <v>241</v>
      </c>
      <c r="EG38" s="140" t="s">
        <v>241</v>
      </c>
      <c r="EH38" s="140" t="s">
        <v>241</v>
      </c>
      <c r="EI38" s="140" t="s">
        <v>241</v>
      </c>
      <c r="EJ38" s="140" t="s">
        <v>241</v>
      </c>
      <c r="EK38" s="140" t="s">
        <v>241</v>
      </c>
      <c r="EL38" s="140" t="s">
        <v>241</v>
      </c>
      <c r="EM38" s="140" t="s">
        <v>241</v>
      </c>
      <c r="EN38" s="140" t="s">
        <v>241</v>
      </c>
      <c r="EO38" s="140" t="s">
        <v>241</v>
      </c>
      <c r="EP38" s="140" t="s">
        <v>241</v>
      </c>
      <c r="EQ38" s="140" t="s">
        <v>241</v>
      </c>
      <c r="ER38" s="140" t="s">
        <v>241</v>
      </c>
      <c r="ES38" s="140" t="s">
        <v>241</v>
      </c>
      <c r="ET38" s="140" t="s">
        <v>241</v>
      </c>
      <c r="EU38" s="140" t="s">
        <v>241</v>
      </c>
      <c r="EV38" s="140" t="s">
        <v>241</v>
      </c>
      <c r="EW38" s="140" t="s">
        <v>241</v>
      </c>
      <c r="EX38" s="140" t="s">
        <v>241</v>
      </c>
      <c r="EY38" s="140" t="s">
        <v>241</v>
      </c>
      <c r="EZ38" s="140" t="s">
        <v>241</v>
      </c>
      <c r="FA38" s="140" t="s">
        <v>241</v>
      </c>
      <c r="FB38" s="140" t="s">
        <v>241</v>
      </c>
      <c r="FC38" s="140" t="s">
        <v>241</v>
      </c>
      <c r="FD38" s="140" t="s">
        <v>241</v>
      </c>
      <c r="FE38" s="134"/>
      <c r="FF38" s="120"/>
      <c r="FG38" s="75">
        <v>44261</v>
      </c>
      <c r="FH38" s="75">
        <v>44261</v>
      </c>
      <c r="FI38" s="75">
        <v>44331</v>
      </c>
      <c r="FJ38" s="75">
        <v>44331</v>
      </c>
      <c r="FK38" s="75">
        <v>44331</v>
      </c>
      <c r="FL38" s="75">
        <v>44331</v>
      </c>
      <c r="FM38" s="75">
        <v>44345</v>
      </c>
      <c r="FN38" s="75">
        <v>44345</v>
      </c>
      <c r="FO38" s="83">
        <v>44352</v>
      </c>
      <c r="FP38" s="75">
        <v>44345</v>
      </c>
      <c r="FQ38" s="75">
        <v>44331</v>
      </c>
      <c r="FR38" s="75">
        <v>44331</v>
      </c>
      <c r="FS38" s="75">
        <v>44345</v>
      </c>
      <c r="FT38" s="117">
        <v>44345</v>
      </c>
      <c r="FU38" s="75">
        <v>44296</v>
      </c>
      <c r="FV38" s="75">
        <v>44331</v>
      </c>
      <c r="FW38" s="75">
        <v>44331</v>
      </c>
      <c r="FX38" s="75">
        <v>44331</v>
      </c>
      <c r="FY38" s="119">
        <v>44338</v>
      </c>
      <c r="FZ38" s="75">
        <v>44345</v>
      </c>
      <c r="GA38" s="75">
        <v>44345</v>
      </c>
      <c r="GB38" s="75">
        <v>44345</v>
      </c>
      <c r="GC38" s="75">
        <v>44345</v>
      </c>
      <c r="GD38" s="117">
        <v>44345</v>
      </c>
      <c r="GE38" s="75">
        <v>44338</v>
      </c>
      <c r="GF38" s="75"/>
      <c r="GG38" s="75">
        <v>44352</v>
      </c>
      <c r="GH38" s="75">
        <v>44345</v>
      </c>
      <c r="GI38" s="119"/>
      <c r="GJ38" s="75">
        <v>44352</v>
      </c>
      <c r="GK38" s="75">
        <v>44352</v>
      </c>
      <c r="GL38" s="75">
        <v>44338</v>
      </c>
      <c r="GM38" s="75">
        <v>44345</v>
      </c>
      <c r="GN38" s="117">
        <v>44352</v>
      </c>
      <c r="GO38" s="75"/>
      <c r="GP38" s="75"/>
      <c r="GQ38" s="75"/>
      <c r="GR38" s="75"/>
      <c r="GS38" s="119"/>
      <c r="GT38" s="75">
        <v>44352</v>
      </c>
      <c r="GU38" s="75"/>
      <c r="GV38" s="75"/>
      <c r="GW38" s="75"/>
      <c r="GX38" s="117"/>
      <c r="GY38" s="75"/>
      <c r="GZ38" s="75"/>
      <c r="HA38" s="75"/>
      <c r="HB38" s="75"/>
      <c r="HC38" s="119"/>
      <c r="HD38" s="187"/>
      <c r="HE38" s="112"/>
      <c r="HF38" s="186"/>
      <c r="HG38" s="186"/>
      <c r="HH38" s="186"/>
      <c r="HI38" s="186"/>
      <c r="HJ38" s="186"/>
      <c r="HK38" s="186"/>
      <c r="HL38" s="186"/>
      <c r="HM38" s="187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83"/>
      <c r="IL38" s="87">
        <f>COUNTBLANK(J38:BF38)</f>
        <v>0</v>
      </c>
      <c r="IM38" s="87">
        <f>COUNTBLANK(CG38:EC38)</f>
        <v>0</v>
      </c>
      <c r="IN38" s="87">
        <f>COUNTBLANK(FG38:HC38)</f>
        <v>16</v>
      </c>
    </row>
    <row r="39" spans="1:248" s="190" customFormat="1" ht="24" customHeight="1">
      <c r="A39" s="191">
        <f t="shared" si="3"/>
        <v>38</v>
      </c>
      <c r="B39" s="211" t="s">
        <v>275</v>
      </c>
      <c r="C39" s="191" t="s">
        <v>268</v>
      </c>
      <c r="D39" s="192">
        <f>COUNTIF(E39:IL39,火花營進度簡報!U$128)</f>
        <v>3</v>
      </c>
      <c r="E39" s="140">
        <v>43379</v>
      </c>
      <c r="F39" s="140">
        <v>43372</v>
      </c>
      <c r="G39" s="140">
        <v>43372</v>
      </c>
      <c r="H39" s="140">
        <v>43372</v>
      </c>
      <c r="I39" s="134">
        <v>43379</v>
      </c>
      <c r="J39" s="140">
        <v>43414</v>
      </c>
      <c r="K39" s="140">
        <v>43414</v>
      </c>
      <c r="L39" s="140">
        <v>43414</v>
      </c>
      <c r="M39" s="140">
        <v>43428</v>
      </c>
      <c r="N39" s="140">
        <v>43442</v>
      </c>
      <c r="O39" s="140">
        <v>43442</v>
      </c>
      <c r="P39" s="140">
        <v>43442</v>
      </c>
      <c r="Q39" s="140">
        <v>43519</v>
      </c>
      <c r="R39" s="83">
        <v>43519</v>
      </c>
      <c r="S39" s="140">
        <v>43414</v>
      </c>
      <c r="T39" s="140">
        <v>43407</v>
      </c>
      <c r="U39" s="140">
        <v>43477</v>
      </c>
      <c r="V39" s="140">
        <v>43477</v>
      </c>
      <c r="W39" s="117">
        <v>43477</v>
      </c>
      <c r="X39" s="140">
        <v>43512</v>
      </c>
      <c r="Y39" s="140">
        <v>43442</v>
      </c>
      <c r="Z39" s="140">
        <v>43449</v>
      </c>
      <c r="AA39" s="140">
        <v>43512</v>
      </c>
      <c r="AB39" s="119">
        <v>43512</v>
      </c>
      <c r="AC39" s="140">
        <v>43512</v>
      </c>
      <c r="AD39" s="140">
        <v>43512</v>
      </c>
      <c r="AE39" s="140">
        <v>43512</v>
      </c>
      <c r="AF39" s="140">
        <v>43519</v>
      </c>
      <c r="AG39" s="117">
        <v>43519</v>
      </c>
      <c r="AH39" s="140">
        <v>43526</v>
      </c>
      <c r="AI39" s="140">
        <v>43533</v>
      </c>
      <c r="AJ39" s="140">
        <v>43533</v>
      </c>
      <c r="AK39" s="140">
        <v>43526</v>
      </c>
      <c r="AL39" s="119">
        <v>43533</v>
      </c>
      <c r="AM39" s="140">
        <v>44009</v>
      </c>
      <c r="AN39" s="140">
        <v>44009</v>
      </c>
      <c r="AO39" s="140">
        <v>44009</v>
      </c>
      <c r="AP39" s="140">
        <v>44009</v>
      </c>
      <c r="AQ39" s="117">
        <v>44009</v>
      </c>
      <c r="AR39" s="140">
        <v>44016</v>
      </c>
      <c r="AS39" s="140">
        <v>43526</v>
      </c>
      <c r="AT39" s="140">
        <v>43736</v>
      </c>
      <c r="AU39" s="140">
        <v>43736</v>
      </c>
      <c r="AV39" s="119">
        <v>44016</v>
      </c>
      <c r="AW39" s="140">
        <v>3083</v>
      </c>
      <c r="AX39" s="140">
        <v>43841</v>
      </c>
      <c r="AY39" s="140">
        <v>43841</v>
      </c>
      <c r="AZ39" s="140">
        <v>44009</v>
      </c>
      <c r="BA39" s="117">
        <v>44009</v>
      </c>
      <c r="BB39" s="140">
        <v>43554</v>
      </c>
      <c r="BC39" s="140">
        <v>43750</v>
      </c>
      <c r="BD39" s="140">
        <v>43428</v>
      </c>
      <c r="BE39" s="140">
        <v>44009</v>
      </c>
      <c r="BF39" s="119">
        <v>44009</v>
      </c>
      <c r="BG39" s="75"/>
      <c r="BH39" s="112"/>
      <c r="BI39" s="140"/>
      <c r="BJ39" s="140"/>
      <c r="BK39" s="140"/>
      <c r="BL39" s="140"/>
      <c r="BM39" s="140"/>
      <c r="BN39" s="140"/>
      <c r="BO39" s="140" t="s">
        <v>241</v>
      </c>
      <c r="BP39" s="140" t="s">
        <v>241</v>
      </c>
      <c r="BQ39" s="140" t="s">
        <v>241</v>
      </c>
      <c r="BR39" s="140" t="s">
        <v>241</v>
      </c>
      <c r="BS39" s="140" t="s">
        <v>241</v>
      </c>
      <c r="BT39" s="140" t="s">
        <v>241</v>
      </c>
      <c r="BU39" s="140" t="s">
        <v>241</v>
      </c>
      <c r="BV39" s="140" t="s">
        <v>241</v>
      </c>
      <c r="BW39" s="140" t="s">
        <v>241</v>
      </c>
      <c r="BX39" s="140" t="s">
        <v>241</v>
      </c>
      <c r="BY39" s="140" t="s">
        <v>241</v>
      </c>
      <c r="BZ39" s="140" t="s">
        <v>241</v>
      </c>
      <c r="CA39" s="140" t="s">
        <v>241</v>
      </c>
      <c r="CB39" s="140" t="s">
        <v>241</v>
      </c>
      <c r="CC39" s="140" t="s">
        <v>241</v>
      </c>
      <c r="CD39" s="134"/>
      <c r="CE39" s="82"/>
      <c r="CF39" s="189"/>
      <c r="CG39" s="140">
        <v>44121</v>
      </c>
      <c r="CH39" s="140">
        <v>44121</v>
      </c>
      <c r="CI39" s="140">
        <v>44121</v>
      </c>
      <c r="CJ39" s="140">
        <v>44128</v>
      </c>
      <c r="CK39" s="140">
        <v>44128</v>
      </c>
      <c r="CL39" s="140">
        <v>44142</v>
      </c>
      <c r="CM39" s="140">
        <v>44142</v>
      </c>
      <c r="CN39" s="140">
        <v>44142</v>
      </c>
      <c r="CO39" s="83">
        <v>44142</v>
      </c>
      <c r="CP39" s="140">
        <v>44149</v>
      </c>
      <c r="CQ39" s="140">
        <v>44149</v>
      </c>
      <c r="CR39" s="75">
        <v>44345</v>
      </c>
      <c r="CS39" s="75">
        <v>44345</v>
      </c>
      <c r="CT39" s="117">
        <v>44345</v>
      </c>
      <c r="CU39" s="75">
        <v>44345</v>
      </c>
      <c r="CV39" s="75">
        <v>44345</v>
      </c>
      <c r="CW39" s="140">
        <v>44163</v>
      </c>
      <c r="CX39" s="140">
        <v>44170</v>
      </c>
      <c r="CY39" s="119">
        <v>44345</v>
      </c>
      <c r="CZ39" s="140">
        <v>44177</v>
      </c>
      <c r="DA39" s="140">
        <v>44177</v>
      </c>
      <c r="DB39" s="140">
        <v>44177</v>
      </c>
      <c r="DC39" s="140">
        <v>44177</v>
      </c>
      <c r="DD39" s="117">
        <v>44198</v>
      </c>
      <c r="DE39" s="140">
        <v>44198</v>
      </c>
      <c r="DF39" s="140">
        <v>44198</v>
      </c>
      <c r="DG39" s="140">
        <v>44205</v>
      </c>
      <c r="DH39" s="140">
        <v>44205</v>
      </c>
      <c r="DI39" s="119">
        <v>44205</v>
      </c>
      <c r="DJ39" s="140">
        <v>44212</v>
      </c>
      <c r="DK39" s="140">
        <v>44212</v>
      </c>
      <c r="DL39" s="140">
        <v>44212</v>
      </c>
      <c r="DM39" s="140">
        <v>44212</v>
      </c>
      <c r="DN39" s="117">
        <v>44212</v>
      </c>
      <c r="DO39" s="140">
        <v>44212</v>
      </c>
      <c r="DP39" s="140">
        <v>44212</v>
      </c>
      <c r="DQ39" s="140">
        <v>44219</v>
      </c>
      <c r="DR39" s="140">
        <v>44219</v>
      </c>
      <c r="DS39" s="119">
        <v>44226</v>
      </c>
      <c r="DT39" s="140">
        <v>44219</v>
      </c>
      <c r="DU39" s="140">
        <v>44233</v>
      </c>
      <c r="DV39" s="140">
        <v>44233</v>
      </c>
      <c r="DW39" s="140">
        <v>44233</v>
      </c>
      <c r="DX39" s="117">
        <v>44247</v>
      </c>
      <c r="DY39" s="140">
        <v>44247</v>
      </c>
      <c r="DZ39" s="140">
        <v>44247</v>
      </c>
      <c r="EA39" s="140">
        <v>44247</v>
      </c>
      <c r="EB39" s="140">
        <v>44261</v>
      </c>
      <c r="EC39" s="119">
        <v>44261</v>
      </c>
      <c r="ED39" s="75"/>
      <c r="EE39" s="112">
        <v>44352</v>
      </c>
      <c r="EF39" s="140" t="s">
        <v>241</v>
      </c>
      <c r="EG39" s="140" t="s">
        <v>241</v>
      </c>
      <c r="EH39" s="140" t="s">
        <v>241</v>
      </c>
      <c r="EI39" s="140" t="s">
        <v>241</v>
      </c>
      <c r="EJ39" s="140" t="s">
        <v>241</v>
      </c>
      <c r="EK39" s="140" t="s">
        <v>241</v>
      </c>
      <c r="EL39" s="140" t="s">
        <v>241</v>
      </c>
      <c r="EM39" s="140" t="s">
        <v>241</v>
      </c>
      <c r="EN39" s="140" t="s">
        <v>241</v>
      </c>
      <c r="EO39" s="140" t="s">
        <v>241</v>
      </c>
      <c r="EP39" s="140" t="s">
        <v>241</v>
      </c>
      <c r="EQ39" s="140" t="s">
        <v>241</v>
      </c>
      <c r="ER39" s="140" t="s">
        <v>241</v>
      </c>
      <c r="ES39" s="140" t="s">
        <v>241</v>
      </c>
      <c r="ET39" s="140" t="s">
        <v>241</v>
      </c>
      <c r="EU39" s="140" t="s">
        <v>241</v>
      </c>
      <c r="EV39" s="140" t="s">
        <v>241</v>
      </c>
      <c r="EW39" s="140" t="s">
        <v>241</v>
      </c>
      <c r="EX39" s="140" t="s">
        <v>241</v>
      </c>
      <c r="EY39" s="140" t="s">
        <v>241</v>
      </c>
      <c r="EZ39" s="140" t="s">
        <v>241</v>
      </c>
      <c r="FA39" s="140" t="s">
        <v>241</v>
      </c>
      <c r="FB39" s="140" t="s">
        <v>241</v>
      </c>
      <c r="FC39" s="140" t="s">
        <v>241</v>
      </c>
      <c r="FD39" s="140" t="s">
        <v>241</v>
      </c>
      <c r="FE39" s="134"/>
      <c r="FF39" s="120"/>
      <c r="FG39" s="75">
        <v>44282</v>
      </c>
      <c r="FH39" s="75">
        <v>44282</v>
      </c>
      <c r="FI39" s="75">
        <v>44282</v>
      </c>
      <c r="FJ39" s="75">
        <v>44282</v>
      </c>
      <c r="FK39" s="75">
        <v>44282</v>
      </c>
      <c r="FL39" s="75">
        <v>44275</v>
      </c>
      <c r="FM39" s="75">
        <v>44275</v>
      </c>
      <c r="FN39" s="75">
        <v>44282</v>
      </c>
      <c r="FO39" s="83">
        <v>44282</v>
      </c>
      <c r="FP39" s="75">
        <v>44282</v>
      </c>
      <c r="FQ39" s="75">
        <v>44282</v>
      </c>
      <c r="FR39" s="75">
        <v>44282</v>
      </c>
      <c r="FS39" s="75">
        <v>44303</v>
      </c>
      <c r="FT39" s="117">
        <v>44303</v>
      </c>
      <c r="FU39" s="221">
        <v>44282</v>
      </c>
      <c r="FV39" s="221">
        <v>44310</v>
      </c>
      <c r="FW39" s="221">
        <v>44310</v>
      </c>
      <c r="FX39" s="221">
        <v>44310</v>
      </c>
      <c r="FY39" s="119">
        <v>44310</v>
      </c>
      <c r="FZ39" s="75">
        <v>44331</v>
      </c>
      <c r="GA39" s="75">
        <v>44338</v>
      </c>
      <c r="GB39" s="75">
        <v>44338</v>
      </c>
      <c r="GC39" s="75">
        <v>44338</v>
      </c>
      <c r="GD39" s="117">
        <v>44338</v>
      </c>
      <c r="GE39" s="75">
        <v>44338</v>
      </c>
      <c r="GF39" s="75">
        <v>44352</v>
      </c>
      <c r="GG39" s="75">
        <v>44352</v>
      </c>
      <c r="GH39" s="75"/>
      <c r="GI39" s="119"/>
      <c r="GJ39" s="75"/>
      <c r="GK39" s="75"/>
      <c r="GL39" s="75"/>
      <c r="GM39" s="75"/>
      <c r="GN39" s="117"/>
      <c r="GO39" s="75"/>
      <c r="GP39" s="75"/>
      <c r="GQ39" s="75"/>
      <c r="GR39" s="75"/>
      <c r="GS39" s="119"/>
      <c r="GT39" s="75"/>
      <c r="GU39" s="75"/>
      <c r="GV39" s="75"/>
      <c r="GW39" s="75"/>
      <c r="GX39" s="117"/>
      <c r="GY39" s="75"/>
      <c r="GZ39" s="75"/>
      <c r="HA39" s="75"/>
      <c r="HB39" s="75"/>
      <c r="HC39" s="119"/>
      <c r="HD39" s="187"/>
      <c r="HE39" s="112"/>
      <c r="HF39" s="186"/>
      <c r="HG39" s="186"/>
      <c r="HH39" s="186"/>
      <c r="HI39" s="186"/>
      <c r="HJ39" s="186"/>
      <c r="HK39" s="186"/>
      <c r="HL39" s="186"/>
      <c r="HM39" s="187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83"/>
      <c r="IL39" s="87">
        <f t="shared" ref="IL39:IL40" si="25">COUNTBLANK(J39:BF39)</f>
        <v>0</v>
      </c>
      <c r="IM39" s="87">
        <f t="shared" ref="IM39:IM40" si="26">COUNTBLANK(CG39:EC39)</f>
        <v>0</v>
      </c>
      <c r="IN39" s="87">
        <f t="shared" ref="IN39:IN40" si="27">COUNTBLANK(FG39:HC39)</f>
        <v>22</v>
      </c>
    </row>
    <row r="40" spans="1:248" s="190" customFormat="1" ht="24" customHeight="1">
      <c r="A40" s="191">
        <f t="shared" si="3"/>
        <v>39</v>
      </c>
      <c r="B40" s="211" t="s">
        <v>275</v>
      </c>
      <c r="C40" s="191" t="s">
        <v>268</v>
      </c>
      <c r="D40" s="192">
        <f>COUNTIF(E40:IL40,火花營進度簡報!U$128)</f>
        <v>1</v>
      </c>
      <c r="E40" s="140">
        <v>43365</v>
      </c>
      <c r="F40" s="140">
        <v>43365</v>
      </c>
      <c r="G40" s="140">
        <v>43365</v>
      </c>
      <c r="H40" s="140">
        <v>43365</v>
      </c>
      <c r="I40" s="134">
        <v>43365</v>
      </c>
      <c r="J40" s="140">
        <v>43372</v>
      </c>
      <c r="K40" s="140">
        <v>43372</v>
      </c>
      <c r="L40" s="140">
        <v>43372</v>
      </c>
      <c r="M40" s="140">
        <v>43400</v>
      </c>
      <c r="N40" s="140">
        <v>43428</v>
      </c>
      <c r="O40" s="140">
        <v>43428</v>
      </c>
      <c r="P40" s="140">
        <v>43428</v>
      </c>
      <c r="Q40" s="140">
        <v>43428</v>
      </c>
      <c r="R40" s="83">
        <v>43428</v>
      </c>
      <c r="S40" s="140">
        <v>43526</v>
      </c>
      <c r="T40" s="140">
        <v>43596</v>
      </c>
      <c r="U40" s="140">
        <v>43610</v>
      </c>
      <c r="V40" s="140">
        <v>43435</v>
      </c>
      <c r="W40" s="117">
        <v>43617</v>
      </c>
      <c r="X40" s="140">
        <v>43617</v>
      </c>
      <c r="Y40" s="140">
        <v>43442</v>
      </c>
      <c r="Z40" s="140">
        <v>43610</v>
      </c>
      <c r="AA40" s="140">
        <v>43610</v>
      </c>
      <c r="AB40" s="119">
        <v>43617</v>
      </c>
      <c r="AC40" s="140">
        <v>43631</v>
      </c>
      <c r="AD40" s="140">
        <v>43631</v>
      </c>
      <c r="AE40" s="140">
        <v>43484</v>
      </c>
      <c r="AF40" s="140">
        <v>43638</v>
      </c>
      <c r="AG40" s="117">
        <v>43638</v>
      </c>
      <c r="AH40" s="140">
        <v>43638</v>
      </c>
      <c r="AI40" s="140">
        <v>43638</v>
      </c>
      <c r="AJ40" s="140">
        <v>43638</v>
      </c>
      <c r="AK40" s="140">
        <v>43729</v>
      </c>
      <c r="AL40" s="119">
        <v>43729</v>
      </c>
      <c r="AM40" s="140">
        <v>43729</v>
      </c>
      <c r="AN40" s="140">
        <v>43764</v>
      </c>
      <c r="AO40" s="140">
        <v>43834</v>
      </c>
      <c r="AP40" s="140">
        <v>43834</v>
      </c>
      <c r="AQ40" s="117">
        <v>43834</v>
      </c>
      <c r="AR40" s="140">
        <v>44149</v>
      </c>
      <c r="AS40" s="140">
        <v>43540</v>
      </c>
      <c r="AT40" s="140">
        <v>43540</v>
      </c>
      <c r="AU40" s="140">
        <v>43547</v>
      </c>
      <c r="AV40" s="119">
        <v>44149</v>
      </c>
      <c r="AW40" s="140">
        <v>43547</v>
      </c>
      <c r="AX40" s="140">
        <v>43834</v>
      </c>
      <c r="AY40" s="140">
        <v>43568</v>
      </c>
      <c r="AZ40" s="140">
        <v>43645</v>
      </c>
      <c r="BA40" s="117">
        <v>43841</v>
      </c>
      <c r="BB40" s="140">
        <v>43645</v>
      </c>
      <c r="BC40" s="140">
        <v>43645</v>
      </c>
      <c r="BD40" s="140">
        <v>43848</v>
      </c>
      <c r="BE40" s="140">
        <v>43645</v>
      </c>
      <c r="BF40" s="119">
        <v>44009</v>
      </c>
      <c r="BG40" s="75"/>
      <c r="BH40" s="112">
        <v>44149</v>
      </c>
      <c r="BI40" s="140"/>
      <c r="BJ40" s="140"/>
      <c r="BK40" s="140"/>
      <c r="BL40" s="140"/>
      <c r="BM40" s="140"/>
      <c r="BN40" s="140"/>
      <c r="BO40" s="140" t="s">
        <v>241</v>
      </c>
      <c r="BP40" s="140" t="s">
        <v>241</v>
      </c>
      <c r="BQ40" s="140" t="s">
        <v>241</v>
      </c>
      <c r="BR40" s="140" t="s">
        <v>241</v>
      </c>
      <c r="BS40" s="140" t="s">
        <v>241</v>
      </c>
      <c r="BT40" s="140" t="s">
        <v>241</v>
      </c>
      <c r="BU40" s="140" t="s">
        <v>241</v>
      </c>
      <c r="BV40" s="140" t="s">
        <v>241</v>
      </c>
      <c r="BW40" s="140" t="s">
        <v>241</v>
      </c>
      <c r="BX40" s="140" t="s">
        <v>241</v>
      </c>
      <c r="BY40" s="140" t="s">
        <v>241</v>
      </c>
      <c r="BZ40" s="140" t="s">
        <v>241</v>
      </c>
      <c r="CA40" s="140" t="s">
        <v>241</v>
      </c>
      <c r="CB40" s="140" t="s">
        <v>241</v>
      </c>
      <c r="CC40" s="140" t="s">
        <v>241</v>
      </c>
      <c r="CD40" s="134"/>
      <c r="CE40" s="82"/>
      <c r="CF40" s="189"/>
      <c r="CG40" s="140">
        <v>44107</v>
      </c>
      <c r="CH40" s="140">
        <v>44107</v>
      </c>
      <c r="CI40" s="140">
        <v>44107</v>
      </c>
      <c r="CJ40" s="140">
        <v>44107</v>
      </c>
      <c r="CK40" s="140">
        <v>44114</v>
      </c>
      <c r="CL40" s="140">
        <v>44114</v>
      </c>
      <c r="CM40" s="140">
        <v>44114</v>
      </c>
      <c r="CN40" s="140">
        <v>44135</v>
      </c>
      <c r="CO40" s="83">
        <v>44135</v>
      </c>
      <c r="CP40" s="140">
        <v>44135</v>
      </c>
      <c r="CQ40" s="140">
        <v>44135</v>
      </c>
      <c r="CR40" s="140">
        <v>44142</v>
      </c>
      <c r="CS40" s="140">
        <v>44142</v>
      </c>
      <c r="CT40" s="117">
        <v>44142</v>
      </c>
      <c r="CU40" s="140">
        <v>44149</v>
      </c>
      <c r="CV40" s="140">
        <v>44156</v>
      </c>
      <c r="CW40" s="140">
        <v>44163</v>
      </c>
      <c r="CX40" s="140">
        <v>44170</v>
      </c>
      <c r="CY40" s="119">
        <v>44170</v>
      </c>
      <c r="CZ40" s="140">
        <v>44177</v>
      </c>
      <c r="DA40" s="140">
        <v>44177</v>
      </c>
      <c r="DB40" s="140">
        <v>44177</v>
      </c>
      <c r="DC40" s="140">
        <v>44198</v>
      </c>
      <c r="DD40" s="117">
        <v>44198</v>
      </c>
      <c r="DE40" s="140">
        <v>44198</v>
      </c>
      <c r="DF40" s="140">
        <v>44198</v>
      </c>
      <c r="DG40" s="140">
        <v>44205</v>
      </c>
      <c r="DH40" s="140">
        <v>44205</v>
      </c>
      <c r="DI40" s="119">
        <v>44205</v>
      </c>
      <c r="DJ40" s="140">
        <v>44212</v>
      </c>
      <c r="DK40" s="140">
        <v>44212</v>
      </c>
      <c r="DL40" s="140">
        <v>44212</v>
      </c>
      <c r="DM40" s="140">
        <v>44212</v>
      </c>
      <c r="DN40" s="117">
        <v>44212</v>
      </c>
      <c r="DO40" s="140">
        <v>44212</v>
      </c>
      <c r="DP40" s="140">
        <v>44212</v>
      </c>
      <c r="DQ40" s="140">
        <v>44226</v>
      </c>
      <c r="DR40" s="140">
        <v>44226</v>
      </c>
      <c r="DS40" s="119">
        <v>44226</v>
      </c>
      <c r="DT40" s="140">
        <v>44226</v>
      </c>
      <c r="DU40" s="140">
        <v>44233</v>
      </c>
      <c r="DV40" s="140">
        <v>44233</v>
      </c>
      <c r="DW40" s="140">
        <v>44233</v>
      </c>
      <c r="DX40" s="117">
        <v>44247</v>
      </c>
      <c r="DY40" s="140">
        <v>44247</v>
      </c>
      <c r="DZ40" s="140">
        <v>44247</v>
      </c>
      <c r="EA40" s="140">
        <v>44247</v>
      </c>
      <c r="EB40" s="140">
        <v>44261</v>
      </c>
      <c r="EC40" s="119">
        <v>44261</v>
      </c>
      <c r="ED40" s="75"/>
      <c r="EE40" s="112">
        <v>44261</v>
      </c>
      <c r="EF40" s="140" t="s">
        <v>241</v>
      </c>
      <c r="EG40" s="140" t="s">
        <v>241</v>
      </c>
      <c r="EH40" s="140" t="s">
        <v>241</v>
      </c>
      <c r="EI40" s="140" t="s">
        <v>241</v>
      </c>
      <c r="EJ40" s="140" t="s">
        <v>241</v>
      </c>
      <c r="EK40" s="140" t="s">
        <v>241</v>
      </c>
      <c r="EL40" s="140" t="s">
        <v>241</v>
      </c>
      <c r="EM40" s="140" t="s">
        <v>241</v>
      </c>
      <c r="EN40" s="140" t="s">
        <v>241</v>
      </c>
      <c r="EO40" s="140" t="s">
        <v>241</v>
      </c>
      <c r="EP40" s="140" t="s">
        <v>241</v>
      </c>
      <c r="EQ40" s="140" t="s">
        <v>241</v>
      </c>
      <c r="ER40" s="140" t="s">
        <v>241</v>
      </c>
      <c r="ES40" s="140" t="s">
        <v>241</v>
      </c>
      <c r="ET40" s="140" t="s">
        <v>241</v>
      </c>
      <c r="EU40" s="140" t="s">
        <v>241</v>
      </c>
      <c r="EV40" s="140" t="s">
        <v>241</v>
      </c>
      <c r="EW40" s="140" t="s">
        <v>241</v>
      </c>
      <c r="EX40" s="140" t="s">
        <v>241</v>
      </c>
      <c r="EY40" s="140" t="s">
        <v>241</v>
      </c>
      <c r="EZ40" s="140" t="s">
        <v>241</v>
      </c>
      <c r="FA40" s="140" t="s">
        <v>241</v>
      </c>
      <c r="FB40" s="140" t="s">
        <v>241</v>
      </c>
      <c r="FC40" s="140" t="s">
        <v>241</v>
      </c>
      <c r="FD40" s="140" t="s">
        <v>241</v>
      </c>
      <c r="FE40" s="134"/>
      <c r="FF40" s="120"/>
      <c r="FG40" s="75">
        <v>44268</v>
      </c>
      <c r="FH40" s="75">
        <v>44268</v>
      </c>
      <c r="FI40" s="75">
        <v>44268</v>
      </c>
      <c r="FJ40" s="75">
        <v>44268</v>
      </c>
      <c r="FK40" s="75">
        <v>44268</v>
      </c>
      <c r="FL40" s="75">
        <v>44275</v>
      </c>
      <c r="FM40" s="75">
        <v>44275</v>
      </c>
      <c r="FN40" s="75">
        <v>44282</v>
      </c>
      <c r="FO40" s="83">
        <v>44282</v>
      </c>
      <c r="FP40" s="75">
        <v>44282</v>
      </c>
      <c r="FQ40" s="75">
        <v>44282</v>
      </c>
      <c r="FR40" s="75">
        <v>44282</v>
      </c>
      <c r="FS40" s="75">
        <v>44303</v>
      </c>
      <c r="FT40" s="117">
        <v>44303</v>
      </c>
      <c r="FU40" s="221">
        <v>44282</v>
      </c>
      <c r="FV40" s="221">
        <v>44310</v>
      </c>
      <c r="FW40" s="221">
        <v>44310</v>
      </c>
      <c r="FX40" s="221">
        <v>44310</v>
      </c>
      <c r="FY40" s="119">
        <v>44310</v>
      </c>
      <c r="FZ40" s="75">
        <v>44345</v>
      </c>
      <c r="GA40" s="75">
        <v>44352</v>
      </c>
      <c r="GB40" s="75"/>
      <c r="GC40" s="75"/>
      <c r="GD40" s="117"/>
      <c r="GE40" s="75">
        <v>44338</v>
      </c>
      <c r="GF40" s="75"/>
      <c r="GG40" s="75"/>
      <c r="GH40" s="75"/>
      <c r="GI40" s="119"/>
      <c r="GJ40" s="75"/>
      <c r="GK40" s="75"/>
      <c r="GL40" s="75"/>
      <c r="GM40" s="75"/>
      <c r="GN40" s="117"/>
      <c r="GO40" s="75"/>
      <c r="GP40" s="75"/>
      <c r="GQ40" s="75"/>
      <c r="GR40" s="75"/>
      <c r="GS40" s="119"/>
      <c r="GT40" s="75"/>
      <c r="GU40" s="75"/>
      <c r="GV40" s="75"/>
      <c r="GW40" s="75"/>
      <c r="GX40" s="117"/>
      <c r="GY40" s="75"/>
      <c r="GZ40" s="75"/>
      <c r="HA40" s="75"/>
      <c r="HB40" s="75"/>
      <c r="HC40" s="119"/>
      <c r="HD40" s="187"/>
      <c r="HE40" s="112"/>
      <c r="HF40" s="186"/>
      <c r="HG40" s="186"/>
      <c r="HH40" s="186"/>
      <c r="HI40" s="186"/>
      <c r="HJ40" s="186"/>
      <c r="HK40" s="186"/>
      <c r="HL40" s="186"/>
      <c r="HM40" s="187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83"/>
      <c r="IL40" s="87">
        <f t="shared" si="25"/>
        <v>0</v>
      </c>
      <c r="IM40" s="87">
        <f t="shared" si="26"/>
        <v>0</v>
      </c>
      <c r="IN40" s="87">
        <f t="shared" si="27"/>
        <v>27</v>
      </c>
    </row>
    <row r="41" spans="1:248" s="190" customFormat="1" ht="24" customHeight="1">
      <c r="A41" s="191">
        <f t="shared" si="3"/>
        <v>40</v>
      </c>
      <c r="B41" s="211" t="s">
        <v>275</v>
      </c>
      <c r="C41" s="191" t="s">
        <v>268</v>
      </c>
      <c r="D41" s="192">
        <f>COUNTIF(E41:IL41,火花營進度簡報!U$128)</f>
        <v>0</v>
      </c>
      <c r="E41" s="140">
        <v>43729</v>
      </c>
      <c r="F41" s="140">
        <v>43729</v>
      </c>
      <c r="G41" s="140">
        <v>43736</v>
      </c>
      <c r="H41" s="140">
        <v>43736</v>
      </c>
      <c r="I41" s="134">
        <v>43736</v>
      </c>
      <c r="J41" s="140">
        <v>43750</v>
      </c>
      <c r="K41" s="140">
        <v>43750</v>
      </c>
      <c r="L41" s="140">
        <v>43750</v>
      </c>
      <c r="M41" s="140">
        <v>43750</v>
      </c>
      <c r="N41" s="140">
        <v>43750</v>
      </c>
      <c r="O41" s="75">
        <v>43757</v>
      </c>
      <c r="P41" s="75">
        <v>43757</v>
      </c>
      <c r="Q41" s="75">
        <v>43757</v>
      </c>
      <c r="R41" s="83">
        <v>43757</v>
      </c>
      <c r="S41" s="140">
        <v>43771</v>
      </c>
      <c r="T41" s="140">
        <v>43771</v>
      </c>
      <c r="U41" s="140">
        <v>43778</v>
      </c>
      <c r="V41" s="140">
        <v>43778</v>
      </c>
      <c r="W41" s="117">
        <v>43778</v>
      </c>
      <c r="X41" s="140">
        <v>43778</v>
      </c>
      <c r="Y41" s="140">
        <v>43778</v>
      </c>
      <c r="Z41" s="140">
        <v>43778</v>
      </c>
      <c r="AA41" s="140">
        <v>43778</v>
      </c>
      <c r="AB41" s="119">
        <v>43778</v>
      </c>
      <c r="AC41" s="140">
        <v>43778</v>
      </c>
      <c r="AD41" s="140">
        <v>43792</v>
      </c>
      <c r="AE41" s="140">
        <v>43792</v>
      </c>
      <c r="AF41" s="140">
        <v>43792</v>
      </c>
      <c r="AG41" s="117">
        <v>43792</v>
      </c>
      <c r="AH41" s="140">
        <v>44009</v>
      </c>
      <c r="AI41" s="140">
        <v>44009</v>
      </c>
      <c r="AJ41" s="140">
        <v>44009</v>
      </c>
      <c r="AK41" s="140">
        <v>43799</v>
      </c>
      <c r="AL41" s="119">
        <v>44009</v>
      </c>
      <c r="AM41" s="140">
        <v>43799</v>
      </c>
      <c r="AN41" s="140">
        <v>43806</v>
      </c>
      <c r="AO41" s="140">
        <v>43806</v>
      </c>
      <c r="AP41" s="140">
        <v>43834</v>
      </c>
      <c r="AQ41" s="117">
        <v>43834</v>
      </c>
      <c r="AR41" s="140">
        <v>43834</v>
      </c>
      <c r="AS41" s="140">
        <v>43834</v>
      </c>
      <c r="AT41" s="140">
        <v>43841</v>
      </c>
      <c r="AU41" s="140">
        <v>43841</v>
      </c>
      <c r="AV41" s="119">
        <v>43841</v>
      </c>
      <c r="AW41" s="140">
        <v>43841</v>
      </c>
      <c r="AX41" s="140">
        <v>43841</v>
      </c>
      <c r="AY41" s="140">
        <v>43848</v>
      </c>
      <c r="AZ41" s="140">
        <v>44009</v>
      </c>
      <c r="BA41" s="117">
        <v>44009</v>
      </c>
      <c r="BB41" s="140">
        <v>44009</v>
      </c>
      <c r="BC41" s="140">
        <v>44016</v>
      </c>
      <c r="BD41" s="140"/>
      <c r="BE41" s="140">
        <v>44016</v>
      </c>
      <c r="BF41" s="119"/>
      <c r="BG41" s="75"/>
      <c r="BH41" s="112"/>
      <c r="BI41" s="140"/>
      <c r="BJ41" s="140"/>
      <c r="BK41" s="140"/>
      <c r="BL41" s="140"/>
      <c r="BM41" s="140"/>
      <c r="BN41" s="140"/>
      <c r="BO41" s="140" t="s">
        <v>241</v>
      </c>
      <c r="BP41" s="140" t="s">
        <v>241</v>
      </c>
      <c r="BQ41" s="140" t="s">
        <v>241</v>
      </c>
      <c r="BR41" s="140" t="s">
        <v>241</v>
      </c>
      <c r="BS41" s="140" t="s">
        <v>241</v>
      </c>
      <c r="BT41" s="140" t="s">
        <v>241</v>
      </c>
      <c r="BU41" s="140" t="s">
        <v>241</v>
      </c>
      <c r="BV41" s="140" t="s">
        <v>241</v>
      </c>
      <c r="BW41" s="140" t="s">
        <v>241</v>
      </c>
      <c r="BX41" s="140" t="s">
        <v>241</v>
      </c>
      <c r="BY41" s="140" t="s">
        <v>241</v>
      </c>
      <c r="BZ41" s="140" t="s">
        <v>241</v>
      </c>
      <c r="CA41" s="140" t="s">
        <v>241</v>
      </c>
      <c r="CB41" s="140" t="s">
        <v>241</v>
      </c>
      <c r="CC41" s="140" t="s">
        <v>241</v>
      </c>
      <c r="CD41" s="134"/>
      <c r="CE41" s="82"/>
      <c r="CF41" s="189"/>
      <c r="CG41" s="140" t="s">
        <v>241</v>
      </c>
      <c r="CH41" s="140" t="s">
        <v>241</v>
      </c>
      <c r="CI41" s="140" t="s">
        <v>241</v>
      </c>
      <c r="CJ41" s="140" t="s">
        <v>241</v>
      </c>
      <c r="CK41" s="140" t="s">
        <v>241</v>
      </c>
      <c r="CL41" s="140" t="s">
        <v>241</v>
      </c>
      <c r="CM41" s="140" t="s">
        <v>241</v>
      </c>
      <c r="CN41" s="140" t="s">
        <v>241</v>
      </c>
      <c r="CO41" s="83"/>
      <c r="CP41" s="140" t="s">
        <v>241</v>
      </c>
      <c r="CQ41" s="140" t="s">
        <v>241</v>
      </c>
      <c r="CR41" s="75"/>
      <c r="CS41" s="140" t="s">
        <v>241</v>
      </c>
      <c r="CT41" s="117"/>
      <c r="CU41" s="140" t="s">
        <v>241</v>
      </c>
      <c r="CV41" s="140" t="s">
        <v>241</v>
      </c>
      <c r="CW41" s="140">
        <v>44163</v>
      </c>
      <c r="CX41" s="140">
        <v>44170</v>
      </c>
      <c r="CY41" s="119"/>
      <c r="CZ41" s="140">
        <v>44177</v>
      </c>
      <c r="DA41" s="140">
        <v>44177</v>
      </c>
      <c r="DB41" s="140">
        <v>44177</v>
      </c>
      <c r="DC41" s="140">
        <v>44177</v>
      </c>
      <c r="DD41" s="117">
        <v>44198</v>
      </c>
      <c r="DE41" s="140">
        <v>44198</v>
      </c>
      <c r="DF41" s="140">
        <v>44198</v>
      </c>
      <c r="DG41" s="140">
        <v>44205</v>
      </c>
      <c r="DH41" s="140">
        <v>44205</v>
      </c>
      <c r="DI41" s="119">
        <v>44205</v>
      </c>
      <c r="DJ41" s="140">
        <v>44212</v>
      </c>
      <c r="DK41" s="140">
        <v>44212</v>
      </c>
      <c r="DL41" s="140">
        <v>44212</v>
      </c>
      <c r="DM41" s="140">
        <v>44212</v>
      </c>
      <c r="DN41" s="117">
        <v>44212</v>
      </c>
      <c r="DO41" s="140">
        <v>44212</v>
      </c>
      <c r="DP41" s="140">
        <v>44212</v>
      </c>
      <c r="DQ41" s="140">
        <v>44226</v>
      </c>
      <c r="DR41" s="140">
        <v>44226</v>
      </c>
      <c r="DS41" s="119">
        <v>44226</v>
      </c>
      <c r="DT41" s="140">
        <v>44226</v>
      </c>
      <c r="DU41" s="140">
        <v>44233</v>
      </c>
      <c r="DV41" s="140">
        <v>44233</v>
      </c>
      <c r="DW41" s="140">
        <v>44233</v>
      </c>
      <c r="DX41" s="117">
        <v>44247</v>
      </c>
      <c r="DY41" s="140">
        <v>44247</v>
      </c>
      <c r="DZ41" s="140">
        <v>44247</v>
      </c>
      <c r="EA41" s="140">
        <v>44247</v>
      </c>
      <c r="EB41" s="140">
        <v>44261</v>
      </c>
      <c r="EC41" s="119">
        <v>44261</v>
      </c>
      <c r="ED41" s="75"/>
      <c r="EE41" s="112"/>
      <c r="EF41" s="140" t="s">
        <v>241</v>
      </c>
      <c r="EG41" s="140" t="s">
        <v>241</v>
      </c>
      <c r="EH41" s="140" t="s">
        <v>241</v>
      </c>
      <c r="EI41" s="140" t="s">
        <v>241</v>
      </c>
      <c r="EJ41" s="140" t="s">
        <v>241</v>
      </c>
      <c r="EK41" s="140" t="s">
        <v>241</v>
      </c>
      <c r="EL41" s="140" t="s">
        <v>241</v>
      </c>
      <c r="EM41" s="140" t="s">
        <v>241</v>
      </c>
      <c r="EN41" s="140" t="s">
        <v>241</v>
      </c>
      <c r="EO41" s="140" t="s">
        <v>241</v>
      </c>
      <c r="EP41" s="140" t="s">
        <v>241</v>
      </c>
      <c r="EQ41" s="140" t="s">
        <v>241</v>
      </c>
      <c r="ER41" s="140" t="s">
        <v>241</v>
      </c>
      <c r="ES41" s="140" t="s">
        <v>241</v>
      </c>
      <c r="ET41" s="140" t="s">
        <v>241</v>
      </c>
      <c r="EU41" s="140" t="s">
        <v>241</v>
      </c>
      <c r="EV41" s="140" t="s">
        <v>241</v>
      </c>
      <c r="EW41" s="140" t="s">
        <v>241</v>
      </c>
      <c r="EX41" s="140" t="s">
        <v>241</v>
      </c>
      <c r="EY41" s="140" t="s">
        <v>241</v>
      </c>
      <c r="EZ41" s="140" t="s">
        <v>241</v>
      </c>
      <c r="FA41" s="140" t="s">
        <v>241</v>
      </c>
      <c r="FB41" s="140" t="s">
        <v>241</v>
      </c>
      <c r="FC41" s="140" t="s">
        <v>241</v>
      </c>
      <c r="FD41" s="140" t="s">
        <v>241</v>
      </c>
      <c r="FE41" s="134"/>
      <c r="FF41" s="120"/>
      <c r="FG41" s="75">
        <v>44268</v>
      </c>
      <c r="FH41" s="75">
        <v>44268</v>
      </c>
      <c r="FI41" s="75">
        <v>44268</v>
      </c>
      <c r="FJ41" s="75">
        <v>44268</v>
      </c>
      <c r="FK41" s="75">
        <v>44268</v>
      </c>
      <c r="FL41" s="75">
        <v>44275</v>
      </c>
      <c r="FM41" s="75">
        <v>44275</v>
      </c>
      <c r="FN41" s="75">
        <v>44282</v>
      </c>
      <c r="FO41" s="83">
        <v>44282</v>
      </c>
      <c r="FP41" s="75">
        <v>44282</v>
      </c>
      <c r="FQ41" s="75">
        <v>44282</v>
      </c>
      <c r="FR41" s="75">
        <v>44282</v>
      </c>
      <c r="FS41" s="75"/>
      <c r="FT41" s="117"/>
      <c r="FU41" s="221">
        <v>44282</v>
      </c>
      <c r="FV41" s="75"/>
      <c r="FW41" s="75"/>
      <c r="FX41" s="75"/>
      <c r="FY41" s="119"/>
      <c r="FZ41" s="75"/>
      <c r="GA41" s="75"/>
      <c r="GB41" s="75"/>
      <c r="GC41" s="75"/>
      <c r="GD41" s="117"/>
      <c r="GE41" s="75"/>
      <c r="GF41" s="75"/>
      <c r="GG41" s="75"/>
      <c r="GH41" s="75"/>
      <c r="GI41" s="119"/>
      <c r="GJ41" s="75"/>
      <c r="GK41" s="75"/>
      <c r="GL41" s="75"/>
      <c r="GM41" s="75"/>
      <c r="GN41" s="117"/>
      <c r="GO41" s="75"/>
      <c r="GP41" s="75"/>
      <c r="GQ41" s="75"/>
      <c r="GR41" s="75"/>
      <c r="GS41" s="119"/>
      <c r="GT41" s="75"/>
      <c r="GU41" s="75"/>
      <c r="GV41" s="75"/>
      <c r="GW41" s="75"/>
      <c r="GX41" s="117"/>
      <c r="GY41" s="75"/>
      <c r="GZ41" s="75"/>
      <c r="HA41" s="75"/>
      <c r="HB41" s="75"/>
      <c r="HC41" s="119"/>
      <c r="HD41" s="187"/>
      <c r="HE41" s="112"/>
      <c r="HF41" s="186"/>
      <c r="HG41" s="186"/>
      <c r="HH41" s="186"/>
      <c r="HI41" s="186"/>
      <c r="HJ41" s="186"/>
      <c r="HK41" s="186"/>
      <c r="HL41" s="186"/>
      <c r="HM41" s="187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83"/>
      <c r="IL41" s="87">
        <f t="shared" ref="IL41:IL42" si="28">COUNTBLANK(J41:BF41)</f>
        <v>2</v>
      </c>
      <c r="IM41" s="87">
        <f t="shared" ref="IM41:IM42" si="29">COUNTBLANK(CG41:EC41)</f>
        <v>17</v>
      </c>
      <c r="IN41" s="87">
        <f t="shared" ref="IN41:IN42" si="30">COUNTBLANK(FG41:HC41)</f>
        <v>36</v>
      </c>
    </row>
    <row r="42" spans="1:248" s="190" customFormat="1" ht="24" customHeight="1">
      <c r="A42" s="191">
        <f t="shared" si="3"/>
        <v>41</v>
      </c>
      <c r="B42" s="211" t="s">
        <v>275</v>
      </c>
      <c r="C42" s="191" t="s">
        <v>268</v>
      </c>
      <c r="D42" s="192">
        <f>COUNTIF(E42:IL42,火花營進度簡報!U$128)</f>
        <v>0</v>
      </c>
      <c r="E42" s="140">
        <v>43729</v>
      </c>
      <c r="F42" s="140">
        <v>43729</v>
      </c>
      <c r="G42" s="140">
        <v>43736</v>
      </c>
      <c r="H42" s="140">
        <v>43736</v>
      </c>
      <c r="I42" s="134">
        <v>43736</v>
      </c>
      <c r="J42" s="140">
        <v>43750</v>
      </c>
      <c r="K42" s="140">
        <v>43750</v>
      </c>
      <c r="L42" s="140">
        <v>43750</v>
      </c>
      <c r="M42" s="140">
        <v>43750</v>
      </c>
      <c r="N42" s="140">
        <v>43757</v>
      </c>
      <c r="O42" s="75">
        <v>43757</v>
      </c>
      <c r="P42" s="75">
        <v>43757</v>
      </c>
      <c r="Q42" s="75">
        <v>43757</v>
      </c>
      <c r="R42" s="83">
        <v>43792</v>
      </c>
      <c r="S42" s="140">
        <v>43778</v>
      </c>
      <c r="T42" s="140">
        <v>43778</v>
      </c>
      <c r="U42" s="140">
        <v>43778</v>
      </c>
      <c r="V42" s="140">
        <v>43778</v>
      </c>
      <c r="W42" s="117">
        <v>43778</v>
      </c>
      <c r="X42" s="140">
        <v>43778</v>
      </c>
      <c r="Y42" s="140">
        <v>43792</v>
      </c>
      <c r="Z42" s="140">
        <v>43792</v>
      </c>
      <c r="AA42" s="140">
        <v>43792</v>
      </c>
      <c r="AB42" s="119">
        <v>43792</v>
      </c>
      <c r="AC42" s="140">
        <v>43792</v>
      </c>
      <c r="AD42" s="140">
        <v>43792</v>
      </c>
      <c r="AE42" s="140">
        <v>43792</v>
      </c>
      <c r="AF42" s="140">
        <v>43792</v>
      </c>
      <c r="AG42" s="117">
        <v>43792</v>
      </c>
      <c r="AH42" s="140">
        <v>44009</v>
      </c>
      <c r="AI42" s="140">
        <v>44009</v>
      </c>
      <c r="AJ42" s="140">
        <v>44009</v>
      </c>
      <c r="AK42" s="140">
        <v>43799</v>
      </c>
      <c r="AL42" s="119">
        <v>44009</v>
      </c>
      <c r="AM42" s="140">
        <v>43799</v>
      </c>
      <c r="AN42" s="140">
        <v>43806</v>
      </c>
      <c r="AO42" s="140">
        <v>43806</v>
      </c>
      <c r="AP42" s="140">
        <v>44186</v>
      </c>
      <c r="AQ42" s="117">
        <v>43841</v>
      </c>
      <c r="AR42" s="140">
        <v>43834</v>
      </c>
      <c r="AS42" s="140">
        <v>43834</v>
      </c>
      <c r="AT42" s="140">
        <v>43841</v>
      </c>
      <c r="AU42" s="140">
        <v>43841</v>
      </c>
      <c r="AV42" s="119">
        <v>43841</v>
      </c>
      <c r="AW42" s="140">
        <v>43841</v>
      </c>
      <c r="AX42" s="140">
        <v>43841</v>
      </c>
      <c r="AY42" s="140">
        <v>43841</v>
      </c>
      <c r="AZ42" s="140">
        <v>43841</v>
      </c>
      <c r="BA42" s="117">
        <v>43841</v>
      </c>
      <c r="BB42" s="140"/>
      <c r="BC42" s="140"/>
      <c r="BD42" s="140"/>
      <c r="BE42" s="140"/>
      <c r="BF42" s="119"/>
      <c r="BG42" s="75"/>
      <c r="BH42" s="112"/>
      <c r="BI42" s="140"/>
      <c r="BJ42" s="140"/>
      <c r="BK42" s="140"/>
      <c r="BL42" s="140"/>
      <c r="BM42" s="140"/>
      <c r="BN42" s="140"/>
      <c r="BO42" s="140" t="s">
        <v>241</v>
      </c>
      <c r="BP42" s="140" t="s">
        <v>241</v>
      </c>
      <c r="BQ42" s="140" t="s">
        <v>241</v>
      </c>
      <c r="BR42" s="140" t="s">
        <v>241</v>
      </c>
      <c r="BS42" s="140" t="s">
        <v>241</v>
      </c>
      <c r="BT42" s="140" t="s">
        <v>241</v>
      </c>
      <c r="BU42" s="140" t="s">
        <v>241</v>
      </c>
      <c r="BV42" s="140" t="s">
        <v>241</v>
      </c>
      <c r="BW42" s="140" t="s">
        <v>241</v>
      </c>
      <c r="BX42" s="140" t="s">
        <v>241</v>
      </c>
      <c r="BY42" s="140" t="s">
        <v>241</v>
      </c>
      <c r="BZ42" s="140" t="s">
        <v>241</v>
      </c>
      <c r="CA42" s="140" t="s">
        <v>241</v>
      </c>
      <c r="CB42" s="140" t="s">
        <v>241</v>
      </c>
      <c r="CC42" s="140" t="s">
        <v>241</v>
      </c>
      <c r="CD42" s="134"/>
      <c r="CE42" s="82"/>
      <c r="CF42" s="189"/>
      <c r="CG42" s="140" t="s">
        <v>241</v>
      </c>
      <c r="CH42" s="140" t="s">
        <v>241</v>
      </c>
      <c r="CI42" s="140" t="s">
        <v>241</v>
      </c>
      <c r="CJ42" s="140" t="s">
        <v>241</v>
      </c>
      <c r="CK42" s="140" t="s">
        <v>241</v>
      </c>
      <c r="CL42" s="140" t="s">
        <v>241</v>
      </c>
      <c r="CM42" s="140" t="s">
        <v>241</v>
      </c>
      <c r="CN42" s="140" t="s">
        <v>241</v>
      </c>
      <c r="CO42" s="83"/>
      <c r="CP42" s="140" t="s">
        <v>241</v>
      </c>
      <c r="CQ42" s="140">
        <v>44275</v>
      </c>
      <c r="CR42" s="140" t="s">
        <v>241</v>
      </c>
      <c r="CS42" s="140">
        <v>44296</v>
      </c>
      <c r="CT42" s="117"/>
      <c r="CU42" s="140">
        <v>44268</v>
      </c>
      <c r="CV42" s="140" t="s">
        <v>241</v>
      </c>
      <c r="CW42" s="140" t="s">
        <v>241</v>
      </c>
      <c r="CX42" s="140" t="s">
        <v>241</v>
      </c>
      <c r="CY42" s="119"/>
      <c r="CZ42" s="140" t="s">
        <v>241</v>
      </c>
      <c r="DA42" s="140" t="s">
        <v>241</v>
      </c>
      <c r="DB42" s="140" t="s">
        <v>241</v>
      </c>
      <c r="DC42" s="140" t="s">
        <v>241</v>
      </c>
      <c r="DD42" s="117"/>
      <c r="DE42" s="140" t="s">
        <v>241</v>
      </c>
      <c r="DF42" s="140" t="s">
        <v>241</v>
      </c>
      <c r="DG42" s="140" t="s">
        <v>241</v>
      </c>
      <c r="DH42" s="140" t="s">
        <v>241</v>
      </c>
      <c r="DI42" s="119"/>
      <c r="DJ42" s="140" t="s">
        <v>241</v>
      </c>
      <c r="DK42" s="140" t="s">
        <v>241</v>
      </c>
      <c r="DL42" s="140">
        <v>44198</v>
      </c>
      <c r="DM42" s="140">
        <v>44198</v>
      </c>
      <c r="DN42" s="117"/>
      <c r="DO42" s="140">
        <v>44205</v>
      </c>
      <c r="DP42" s="140">
        <v>44205</v>
      </c>
      <c r="DQ42" s="140">
        <v>44233</v>
      </c>
      <c r="DR42" s="140" t="s">
        <v>241</v>
      </c>
      <c r="DS42" s="119"/>
      <c r="DT42" s="140">
        <v>44219</v>
      </c>
      <c r="DU42" s="140">
        <v>44219</v>
      </c>
      <c r="DV42" s="140">
        <v>44233</v>
      </c>
      <c r="DW42" s="140">
        <v>44233</v>
      </c>
      <c r="DX42" s="117">
        <v>44233</v>
      </c>
      <c r="DY42" s="140">
        <v>44233</v>
      </c>
      <c r="DZ42" s="140">
        <v>44233</v>
      </c>
      <c r="EA42" s="140" t="s">
        <v>241</v>
      </c>
      <c r="EB42" s="140" t="s">
        <v>241</v>
      </c>
      <c r="EC42" s="119"/>
      <c r="ED42" s="75"/>
      <c r="EE42" s="112"/>
      <c r="EF42" s="140" t="s">
        <v>241</v>
      </c>
      <c r="EG42" s="140" t="s">
        <v>241</v>
      </c>
      <c r="EH42" s="140" t="s">
        <v>241</v>
      </c>
      <c r="EI42" s="140" t="s">
        <v>241</v>
      </c>
      <c r="EJ42" s="140" t="s">
        <v>241</v>
      </c>
      <c r="EK42" s="140" t="s">
        <v>241</v>
      </c>
      <c r="EL42" s="140" t="s">
        <v>241</v>
      </c>
      <c r="EM42" s="140" t="s">
        <v>241</v>
      </c>
      <c r="EN42" s="140" t="s">
        <v>241</v>
      </c>
      <c r="EO42" s="140" t="s">
        <v>241</v>
      </c>
      <c r="EP42" s="140" t="s">
        <v>241</v>
      </c>
      <c r="EQ42" s="140" t="s">
        <v>241</v>
      </c>
      <c r="ER42" s="140" t="s">
        <v>241</v>
      </c>
      <c r="ES42" s="140" t="s">
        <v>241</v>
      </c>
      <c r="ET42" s="140" t="s">
        <v>241</v>
      </c>
      <c r="EU42" s="140" t="s">
        <v>241</v>
      </c>
      <c r="EV42" s="140" t="s">
        <v>241</v>
      </c>
      <c r="EW42" s="140" t="s">
        <v>241</v>
      </c>
      <c r="EX42" s="140" t="s">
        <v>241</v>
      </c>
      <c r="EY42" s="140" t="s">
        <v>241</v>
      </c>
      <c r="EZ42" s="140" t="s">
        <v>241</v>
      </c>
      <c r="FA42" s="140" t="s">
        <v>241</v>
      </c>
      <c r="FB42" s="140" t="s">
        <v>241</v>
      </c>
      <c r="FC42" s="140" t="s">
        <v>241</v>
      </c>
      <c r="FD42" s="140" t="s">
        <v>241</v>
      </c>
      <c r="FE42" s="134"/>
      <c r="FF42" s="120"/>
      <c r="FG42" s="75"/>
      <c r="FH42" s="75"/>
      <c r="FI42" s="75"/>
      <c r="FJ42" s="75"/>
      <c r="FK42" s="75"/>
      <c r="FL42" s="75"/>
      <c r="FM42" s="75"/>
      <c r="FN42" s="75"/>
      <c r="FO42" s="83"/>
      <c r="FP42" s="75"/>
      <c r="FQ42" s="75"/>
      <c r="FR42" s="75"/>
      <c r="FS42" s="75"/>
      <c r="FT42" s="117"/>
      <c r="FU42" s="75"/>
      <c r="FV42" s="75"/>
      <c r="FW42" s="75"/>
      <c r="FX42" s="75"/>
      <c r="FY42" s="119"/>
      <c r="FZ42" s="75"/>
      <c r="GA42" s="75"/>
      <c r="GB42" s="75"/>
      <c r="GC42" s="75"/>
      <c r="GD42" s="117"/>
      <c r="GE42" s="75"/>
      <c r="GF42" s="75"/>
      <c r="GG42" s="75"/>
      <c r="GH42" s="75"/>
      <c r="GI42" s="119"/>
      <c r="GJ42" s="75"/>
      <c r="GK42" s="75"/>
      <c r="GL42" s="75"/>
      <c r="GM42" s="75"/>
      <c r="GN42" s="117"/>
      <c r="GO42" s="75"/>
      <c r="GP42" s="75"/>
      <c r="GQ42" s="75"/>
      <c r="GR42" s="75"/>
      <c r="GS42" s="119"/>
      <c r="GT42" s="75"/>
      <c r="GU42" s="75"/>
      <c r="GV42" s="75"/>
      <c r="GW42" s="75"/>
      <c r="GX42" s="117"/>
      <c r="GY42" s="75"/>
      <c r="GZ42" s="75"/>
      <c r="HA42" s="75"/>
      <c r="HB42" s="75"/>
      <c r="HC42" s="119"/>
      <c r="HD42" s="187"/>
      <c r="HE42" s="112"/>
      <c r="HF42" s="186"/>
      <c r="HG42" s="186"/>
      <c r="HH42" s="186"/>
      <c r="HI42" s="186"/>
      <c r="HJ42" s="186"/>
      <c r="HK42" s="186"/>
      <c r="HL42" s="186"/>
      <c r="HM42" s="187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83"/>
      <c r="IL42" s="87">
        <f t="shared" si="28"/>
        <v>5</v>
      </c>
      <c r="IM42" s="87">
        <f t="shared" si="29"/>
        <v>34</v>
      </c>
      <c r="IN42" s="87">
        <f t="shared" si="30"/>
        <v>49</v>
      </c>
    </row>
    <row r="43" spans="1:248" s="190" customFormat="1" ht="24" customHeight="1">
      <c r="A43" s="191">
        <f t="shared" si="3"/>
        <v>42</v>
      </c>
      <c r="B43" s="211" t="s">
        <v>275</v>
      </c>
      <c r="C43" s="191" t="s">
        <v>268</v>
      </c>
      <c r="D43" s="192">
        <f>COUNTIF(E43:IL43,火花營進度簡報!U$128)</f>
        <v>0</v>
      </c>
      <c r="E43" s="140">
        <v>43729</v>
      </c>
      <c r="F43" s="140">
        <v>43729</v>
      </c>
      <c r="G43" s="140">
        <v>43736</v>
      </c>
      <c r="H43" s="140">
        <v>43736</v>
      </c>
      <c r="I43" s="134">
        <v>43736</v>
      </c>
      <c r="J43" s="140">
        <v>43750</v>
      </c>
      <c r="K43" s="140">
        <v>43750</v>
      </c>
      <c r="L43" s="140">
        <v>43750</v>
      </c>
      <c r="M43" s="75">
        <v>43757</v>
      </c>
      <c r="N43" s="75">
        <v>43757</v>
      </c>
      <c r="O43" s="75">
        <v>43757</v>
      </c>
      <c r="P43" s="75">
        <v>43757</v>
      </c>
      <c r="Q43" s="75">
        <v>43757</v>
      </c>
      <c r="R43" s="83">
        <v>43757</v>
      </c>
      <c r="S43" s="140">
        <v>43778</v>
      </c>
      <c r="T43" s="140">
        <v>43778</v>
      </c>
      <c r="U43" s="140">
        <v>43778</v>
      </c>
      <c r="V43" s="140">
        <v>43778</v>
      </c>
      <c r="W43" s="117">
        <v>43778</v>
      </c>
      <c r="X43" s="140">
        <v>43813</v>
      </c>
      <c r="Y43" s="140">
        <v>43813</v>
      </c>
      <c r="Z43" s="140">
        <v>43813</v>
      </c>
      <c r="AA43" s="140">
        <v>43813</v>
      </c>
      <c r="AB43" s="119">
        <v>43813</v>
      </c>
      <c r="AC43" s="140">
        <v>44128</v>
      </c>
      <c r="AD43" s="140">
        <v>43813</v>
      </c>
      <c r="AE43" s="140">
        <v>44186</v>
      </c>
      <c r="AF43" s="140">
        <v>44186</v>
      </c>
      <c r="AG43" s="117">
        <v>44128</v>
      </c>
      <c r="AH43" s="140">
        <v>44128</v>
      </c>
      <c r="AI43" s="140">
        <v>44128</v>
      </c>
      <c r="AJ43" s="140">
        <v>44128</v>
      </c>
      <c r="AK43" s="140">
        <v>43848</v>
      </c>
      <c r="AL43" s="119">
        <v>44128</v>
      </c>
      <c r="AM43" s="140">
        <v>44114</v>
      </c>
      <c r="AN43" s="140">
        <v>44114</v>
      </c>
      <c r="AO43" s="140">
        <v>44114</v>
      </c>
      <c r="AP43" s="140">
        <v>44114</v>
      </c>
      <c r="AQ43" s="117">
        <v>44114</v>
      </c>
      <c r="AR43" s="140">
        <v>44114</v>
      </c>
      <c r="AS43" s="140">
        <v>44114</v>
      </c>
      <c r="AT43" s="140">
        <v>44114</v>
      </c>
      <c r="AU43" s="140">
        <v>44114</v>
      </c>
      <c r="AV43" s="119">
        <v>44114</v>
      </c>
      <c r="AW43" s="140">
        <v>44114</v>
      </c>
      <c r="AX43" s="140">
        <v>44114</v>
      </c>
      <c r="AY43" s="140">
        <v>44128</v>
      </c>
      <c r="AZ43" s="140">
        <v>44128</v>
      </c>
      <c r="BA43" s="117">
        <v>44128</v>
      </c>
      <c r="BB43" s="140">
        <v>44128</v>
      </c>
      <c r="BC43" s="140">
        <v>44128</v>
      </c>
      <c r="BD43" s="140">
        <v>44156</v>
      </c>
      <c r="BE43" s="140">
        <v>44128</v>
      </c>
      <c r="BF43" s="119">
        <v>44156</v>
      </c>
      <c r="BG43" s="75"/>
      <c r="BH43" s="112">
        <v>44156</v>
      </c>
      <c r="BI43" s="140"/>
      <c r="BJ43" s="140"/>
      <c r="BK43" s="140"/>
      <c r="BL43" s="140"/>
      <c r="BM43" s="140"/>
      <c r="BN43" s="140"/>
      <c r="BO43" s="140" t="s">
        <v>241</v>
      </c>
      <c r="BP43" s="140" t="s">
        <v>241</v>
      </c>
      <c r="BQ43" s="140" t="s">
        <v>241</v>
      </c>
      <c r="BR43" s="140" t="s">
        <v>241</v>
      </c>
      <c r="BS43" s="140" t="s">
        <v>241</v>
      </c>
      <c r="BT43" s="140" t="s">
        <v>241</v>
      </c>
      <c r="BU43" s="140" t="s">
        <v>241</v>
      </c>
      <c r="BV43" s="140" t="s">
        <v>241</v>
      </c>
      <c r="BW43" s="140" t="s">
        <v>241</v>
      </c>
      <c r="BX43" s="140" t="s">
        <v>241</v>
      </c>
      <c r="BY43" s="140" t="s">
        <v>241</v>
      </c>
      <c r="BZ43" s="140" t="s">
        <v>241</v>
      </c>
      <c r="CA43" s="140" t="s">
        <v>241</v>
      </c>
      <c r="CB43" s="140" t="s">
        <v>241</v>
      </c>
      <c r="CC43" s="140" t="s">
        <v>241</v>
      </c>
      <c r="CD43" s="134"/>
      <c r="CE43" s="82"/>
      <c r="CF43" s="189"/>
      <c r="CG43" s="140">
        <v>44135</v>
      </c>
      <c r="CH43" s="140">
        <v>44135</v>
      </c>
      <c r="CI43" s="140">
        <v>44135</v>
      </c>
      <c r="CJ43" s="140">
        <v>44135</v>
      </c>
      <c r="CK43" s="140">
        <v>44135</v>
      </c>
      <c r="CL43" s="140">
        <v>44149</v>
      </c>
      <c r="CM43" s="140">
        <v>44149</v>
      </c>
      <c r="CN43" s="140">
        <v>44149</v>
      </c>
      <c r="CO43" s="83">
        <v>44149</v>
      </c>
      <c r="CP43" s="140" t="s">
        <v>241</v>
      </c>
      <c r="CQ43" s="140">
        <v>44142</v>
      </c>
      <c r="CR43" s="140" t="s">
        <v>241</v>
      </c>
      <c r="CS43" s="140">
        <v>44521</v>
      </c>
      <c r="CT43" s="117"/>
      <c r="CU43" s="140">
        <v>44528</v>
      </c>
      <c r="CV43" s="140">
        <v>44528</v>
      </c>
      <c r="CW43" s="140">
        <v>44535</v>
      </c>
      <c r="CX43" s="140" t="s">
        <v>241</v>
      </c>
      <c r="CY43" s="119"/>
      <c r="CZ43" s="140" t="s">
        <v>241</v>
      </c>
      <c r="DA43" s="140" t="s">
        <v>241</v>
      </c>
      <c r="DB43" s="140" t="s">
        <v>241</v>
      </c>
      <c r="DC43" s="140" t="s">
        <v>241</v>
      </c>
      <c r="DD43" s="117"/>
      <c r="DE43" s="140">
        <v>44528</v>
      </c>
      <c r="DF43" s="140">
        <v>44528</v>
      </c>
      <c r="DG43" s="140">
        <v>44535</v>
      </c>
      <c r="DH43" s="140">
        <v>44542</v>
      </c>
      <c r="DI43" s="119">
        <v>44198</v>
      </c>
      <c r="DJ43" s="140">
        <v>44542</v>
      </c>
      <c r="DK43" s="140">
        <v>44542</v>
      </c>
      <c r="DL43" s="140" t="s">
        <v>241</v>
      </c>
      <c r="DM43" s="140" t="s">
        <v>241</v>
      </c>
      <c r="DN43" s="117"/>
      <c r="DO43" s="140" t="s">
        <v>241</v>
      </c>
      <c r="DP43" s="140" t="s">
        <v>241</v>
      </c>
      <c r="DQ43" s="140" t="s">
        <v>241</v>
      </c>
      <c r="DR43" s="140" t="s">
        <v>241</v>
      </c>
      <c r="DS43" s="119"/>
      <c r="DT43" s="140" t="s">
        <v>241</v>
      </c>
      <c r="DU43" s="140">
        <v>44226</v>
      </c>
      <c r="DV43" s="140">
        <v>44226</v>
      </c>
      <c r="DW43" s="140" t="s">
        <v>241</v>
      </c>
      <c r="DX43" s="117"/>
      <c r="DY43" s="140" t="s">
        <v>241</v>
      </c>
      <c r="DZ43" s="140" t="s">
        <v>241</v>
      </c>
      <c r="EA43" s="140" t="s">
        <v>241</v>
      </c>
      <c r="EB43" s="140" t="s">
        <v>241</v>
      </c>
      <c r="EC43" s="119"/>
      <c r="ED43" s="75"/>
      <c r="EE43" s="112"/>
      <c r="EF43" s="140" t="s">
        <v>241</v>
      </c>
      <c r="EG43" s="140" t="s">
        <v>241</v>
      </c>
      <c r="EH43" s="140" t="s">
        <v>241</v>
      </c>
      <c r="EI43" s="140" t="s">
        <v>241</v>
      </c>
      <c r="EJ43" s="140" t="s">
        <v>241</v>
      </c>
      <c r="EK43" s="140" t="s">
        <v>241</v>
      </c>
      <c r="EL43" s="140" t="s">
        <v>241</v>
      </c>
      <c r="EM43" s="140" t="s">
        <v>241</v>
      </c>
      <c r="EN43" s="140" t="s">
        <v>241</v>
      </c>
      <c r="EO43" s="140" t="s">
        <v>241</v>
      </c>
      <c r="EP43" s="140" t="s">
        <v>241</v>
      </c>
      <c r="EQ43" s="140" t="s">
        <v>241</v>
      </c>
      <c r="ER43" s="140" t="s">
        <v>241</v>
      </c>
      <c r="ES43" s="140" t="s">
        <v>241</v>
      </c>
      <c r="ET43" s="140" t="s">
        <v>241</v>
      </c>
      <c r="EU43" s="140" t="s">
        <v>241</v>
      </c>
      <c r="EV43" s="140" t="s">
        <v>241</v>
      </c>
      <c r="EW43" s="140" t="s">
        <v>241</v>
      </c>
      <c r="EX43" s="140" t="s">
        <v>241</v>
      </c>
      <c r="EY43" s="140" t="s">
        <v>241</v>
      </c>
      <c r="EZ43" s="140" t="s">
        <v>241</v>
      </c>
      <c r="FA43" s="140" t="s">
        <v>241</v>
      </c>
      <c r="FB43" s="140" t="s">
        <v>241</v>
      </c>
      <c r="FC43" s="140" t="s">
        <v>241</v>
      </c>
      <c r="FD43" s="140" t="s">
        <v>241</v>
      </c>
      <c r="FE43" s="134"/>
      <c r="FF43" s="120"/>
      <c r="FG43" s="75"/>
      <c r="FH43" s="75"/>
      <c r="FI43" s="75"/>
      <c r="FJ43" s="75"/>
      <c r="FK43" s="75"/>
      <c r="FL43" s="75"/>
      <c r="FM43" s="75"/>
      <c r="FN43" s="75"/>
      <c r="FO43" s="83"/>
      <c r="FP43" s="75"/>
      <c r="FQ43" s="75"/>
      <c r="FR43" s="75"/>
      <c r="FS43" s="75"/>
      <c r="FT43" s="117"/>
      <c r="FU43" s="75"/>
      <c r="FV43" s="75"/>
      <c r="FW43" s="75"/>
      <c r="FX43" s="75"/>
      <c r="FY43" s="119"/>
      <c r="FZ43" s="75"/>
      <c r="GA43" s="75"/>
      <c r="GB43" s="75"/>
      <c r="GC43" s="75"/>
      <c r="GD43" s="117"/>
      <c r="GE43" s="75"/>
      <c r="GF43" s="75"/>
      <c r="GG43" s="75"/>
      <c r="GH43" s="75"/>
      <c r="GI43" s="119"/>
      <c r="GJ43" s="75"/>
      <c r="GK43" s="75"/>
      <c r="GL43" s="75"/>
      <c r="GM43" s="75"/>
      <c r="GN43" s="117"/>
      <c r="GO43" s="75"/>
      <c r="GP43" s="75"/>
      <c r="GQ43" s="75"/>
      <c r="GR43" s="75"/>
      <c r="GS43" s="119"/>
      <c r="GT43" s="75"/>
      <c r="GU43" s="75"/>
      <c r="GV43" s="75"/>
      <c r="GW43" s="75"/>
      <c r="GX43" s="117"/>
      <c r="GY43" s="75"/>
      <c r="GZ43" s="75"/>
      <c r="HA43" s="75"/>
      <c r="HB43" s="75"/>
      <c r="HC43" s="119"/>
      <c r="HD43" s="187"/>
      <c r="HE43" s="112"/>
      <c r="HF43" s="186"/>
      <c r="HG43" s="186"/>
      <c r="HH43" s="186"/>
      <c r="HI43" s="186"/>
      <c r="HJ43" s="186"/>
      <c r="HK43" s="186"/>
      <c r="HL43" s="186"/>
      <c r="HM43" s="187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83"/>
      <c r="IL43" s="87">
        <f>COUNTBLANK(J43:BF43)</f>
        <v>0</v>
      </c>
      <c r="IM43" s="87">
        <f>COUNTBLANK(CG43:EC43)</f>
        <v>26</v>
      </c>
      <c r="IN43" s="87">
        <f>COUNTBLANK(FG43:HC43)</f>
        <v>49</v>
      </c>
    </row>
    <row r="65315" spans="1:277" s="8" customFormat="1">
      <c r="A65315" s="193"/>
      <c r="B65315" s="193"/>
      <c r="C65315" s="193"/>
      <c r="D65315" s="193"/>
      <c r="E65315" s="193"/>
      <c r="F65315" s="193"/>
      <c r="G65315" s="193"/>
      <c r="H65315" s="193"/>
      <c r="J65315" s="193"/>
      <c r="K65315" s="193"/>
      <c r="L65315" s="193"/>
      <c r="M65315" s="193"/>
      <c r="N65315" s="193"/>
      <c r="O65315" s="193"/>
      <c r="P65315" s="193"/>
      <c r="Q65315" s="193"/>
      <c r="R65315" s="113"/>
      <c r="S65315" s="193"/>
      <c r="T65315" s="193"/>
      <c r="U65315" s="193"/>
      <c r="V65315" s="193"/>
      <c r="W65315" s="113"/>
      <c r="X65315" s="193"/>
      <c r="Y65315" s="193"/>
      <c r="Z65315" s="193"/>
      <c r="AA65315" s="193"/>
      <c r="AB65315" s="113"/>
      <c r="AC65315" s="193"/>
      <c r="AD65315" s="193"/>
      <c r="AE65315" s="193"/>
      <c r="AF65315" s="193"/>
      <c r="AG65315" s="113"/>
      <c r="AH65315" s="193"/>
      <c r="AI65315" s="193"/>
      <c r="AJ65315" s="193"/>
      <c r="AK65315" s="193"/>
      <c r="AL65315" s="113"/>
      <c r="AM65315" s="193"/>
      <c r="AN65315" s="193"/>
      <c r="AO65315" s="185"/>
      <c r="AP65315" s="185"/>
      <c r="AQ65315" s="82"/>
      <c r="AR65315" s="185"/>
      <c r="AS65315" s="185"/>
      <c r="AT65315" s="185"/>
      <c r="AU65315" s="193"/>
      <c r="AV65315" s="113"/>
      <c r="AW65315" s="193"/>
      <c r="AX65315" s="193"/>
      <c r="AY65315" s="193"/>
      <c r="AZ65315" s="193"/>
      <c r="BA65315" s="113"/>
      <c r="BB65315" s="193"/>
      <c r="BC65315" s="193"/>
      <c r="BD65315" s="193"/>
      <c r="BE65315" s="193"/>
      <c r="BF65315" s="113"/>
      <c r="BG65315" s="193"/>
      <c r="BH65315" s="114"/>
      <c r="BI65315" s="193"/>
      <c r="BJ65315" s="193"/>
      <c r="BK65315" s="193"/>
      <c r="BL65315" s="193"/>
      <c r="BM65315" s="193"/>
      <c r="BN65315" s="193"/>
      <c r="BO65315" s="193"/>
      <c r="BP65315" s="193"/>
      <c r="BQ65315" s="193"/>
      <c r="BR65315" s="193"/>
      <c r="BS65315" s="193"/>
      <c r="BT65315" s="193"/>
      <c r="BU65315" s="193"/>
      <c r="BV65315" s="193"/>
      <c r="BW65315" s="193"/>
      <c r="BX65315" s="193"/>
      <c r="BY65315" s="193"/>
      <c r="BZ65315" s="193"/>
      <c r="CA65315" s="193"/>
      <c r="CB65315" s="193"/>
      <c r="CC65315" s="193"/>
      <c r="CD65315" s="113"/>
      <c r="CE65315" s="113"/>
      <c r="CF65315" s="193"/>
      <c r="CG65315" s="193"/>
      <c r="CH65315" s="193"/>
      <c r="CI65315" s="193"/>
      <c r="CJ65315" s="193"/>
      <c r="CK65315" s="193"/>
      <c r="CL65315" s="193"/>
      <c r="CM65315" s="193"/>
      <c r="CN65315" s="193"/>
      <c r="CO65315" s="113"/>
      <c r="CP65315" s="193"/>
      <c r="CQ65315" s="193"/>
      <c r="CR65315" s="193"/>
      <c r="CS65315" s="193"/>
      <c r="CT65315" s="113"/>
      <c r="CU65315" s="193"/>
      <c r="CV65315" s="193"/>
      <c r="CW65315" s="193"/>
      <c r="CX65315" s="193"/>
      <c r="CY65315" s="113"/>
      <c r="CZ65315" s="193"/>
      <c r="DA65315" s="193"/>
      <c r="DB65315" s="193"/>
      <c r="DC65315" s="193"/>
      <c r="DD65315" s="113"/>
      <c r="DE65315" s="193"/>
      <c r="DF65315" s="193"/>
      <c r="DG65315" s="193"/>
      <c r="DH65315" s="193"/>
      <c r="DI65315" s="113"/>
      <c r="DJ65315" s="193"/>
      <c r="DK65315" s="193"/>
      <c r="DL65315" s="185"/>
      <c r="DM65315" s="185"/>
      <c r="DN65315" s="82"/>
      <c r="DO65315" s="185"/>
      <c r="DP65315" s="185"/>
      <c r="DQ65315" s="185"/>
      <c r="DR65315" s="193"/>
      <c r="DS65315" s="113"/>
      <c r="DT65315" s="193"/>
      <c r="DU65315" s="193"/>
      <c r="DV65315" s="193"/>
      <c r="DW65315" s="193"/>
      <c r="DX65315" s="113"/>
      <c r="DY65315" s="193"/>
      <c r="DZ65315" s="193"/>
      <c r="EA65315" s="193"/>
      <c r="EB65315" s="193"/>
      <c r="EC65315" s="113"/>
      <c r="ED65315" s="193"/>
      <c r="EE65315" s="114"/>
      <c r="EF65315" s="193"/>
      <c r="EG65315" s="193"/>
      <c r="EH65315" s="193"/>
      <c r="EI65315" s="193"/>
      <c r="EJ65315" s="193"/>
      <c r="EK65315" s="193"/>
      <c r="EL65315" s="193"/>
      <c r="EM65315" s="193"/>
      <c r="EN65315" s="193"/>
      <c r="EO65315" s="193"/>
      <c r="EP65315" s="193"/>
      <c r="EQ65315" s="193"/>
      <c r="ER65315" s="193"/>
      <c r="ES65315" s="193"/>
      <c r="ET65315" s="193"/>
      <c r="EU65315" s="193"/>
      <c r="EV65315" s="193"/>
      <c r="EW65315" s="193"/>
      <c r="EX65315" s="193"/>
      <c r="EY65315" s="193"/>
      <c r="EZ65315" s="193"/>
      <c r="FA65315" s="193"/>
      <c r="FB65315" s="193"/>
      <c r="FC65315" s="193"/>
      <c r="FD65315" s="193"/>
      <c r="FE65315" s="113"/>
      <c r="FF65315" s="113"/>
      <c r="FG65315" s="193"/>
      <c r="FH65315" s="193"/>
      <c r="FI65315" s="193"/>
      <c r="FJ65315" s="193"/>
      <c r="FK65315" s="193"/>
      <c r="FL65315" s="193"/>
      <c r="FM65315" s="193"/>
      <c r="FN65315" s="193"/>
      <c r="FO65315" s="113"/>
      <c r="FP65315" s="193"/>
      <c r="FQ65315" s="193"/>
      <c r="FR65315" s="193"/>
      <c r="FS65315" s="193"/>
      <c r="FT65315" s="113"/>
      <c r="FU65315" s="193"/>
      <c r="FV65315" s="193"/>
      <c r="FW65315" s="193"/>
      <c r="FX65315" s="193"/>
      <c r="FY65315" s="113"/>
      <c r="FZ65315" s="193"/>
      <c r="GA65315" s="193"/>
      <c r="GB65315" s="193"/>
      <c r="GC65315" s="193"/>
      <c r="GD65315" s="113"/>
      <c r="GE65315" s="193"/>
      <c r="GF65315" s="193"/>
      <c r="GG65315" s="193"/>
      <c r="GH65315" s="193"/>
      <c r="GI65315" s="113"/>
      <c r="GJ65315" s="193"/>
      <c r="GK65315" s="193"/>
      <c r="GL65315" s="185"/>
      <c r="GM65315" s="185"/>
      <c r="GN65315" s="82"/>
      <c r="GO65315" s="185"/>
      <c r="GP65315" s="185"/>
      <c r="GQ65315" s="185"/>
      <c r="GR65315" s="193"/>
      <c r="GS65315" s="113"/>
      <c r="GT65315" s="193"/>
      <c r="GU65315" s="193"/>
      <c r="GV65315" s="193"/>
      <c r="GW65315" s="193"/>
      <c r="GX65315" s="113"/>
      <c r="GY65315" s="193"/>
      <c r="GZ65315" s="193"/>
      <c r="HA65315" s="193"/>
      <c r="HB65315" s="193"/>
      <c r="HC65315" s="113"/>
      <c r="HD65315" s="193"/>
      <c r="HE65315" s="114"/>
      <c r="HF65315" s="193"/>
      <c r="HG65315" s="193"/>
      <c r="HH65315" s="193"/>
      <c r="HI65315" s="193"/>
      <c r="HJ65315" s="193"/>
      <c r="HK65315" s="193"/>
      <c r="HL65315" s="193"/>
      <c r="HM65315" s="193"/>
      <c r="HN65315" s="193"/>
      <c r="HO65315" s="193"/>
      <c r="HP65315" s="193"/>
      <c r="HQ65315" s="193"/>
      <c r="HR65315" s="193"/>
      <c r="HS65315" s="193"/>
      <c r="HT65315" s="193"/>
      <c r="HU65315" s="193"/>
      <c r="HV65315" s="193"/>
      <c r="HW65315" s="193"/>
      <c r="HX65315" s="193"/>
      <c r="HY65315" s="193"/>
      <c r="HZ65315" s="193"/>
      <c r="IA65315" s="193"/>
      <c r="IB65315" s="193"/>
      <c r="IC65315" s="193"/>
      <c r="ID65315" s="193"/>
      <c r="IE65315" s="193"/>
      <c r="IF65315" s="193"/>
      <c r="IG65315" s="193"/>
      <c r="IH65315" s="193"/>
      <c r="II65315" s="193"/>
      <c r="IJ65315" s="113"/>
      <c r="IK65315" s="193"/>
      <c r="IL65315" s="193"/>
      <c r="IM65315" s="193"/>
      <c r="IN65315" s="193"/>
      <c r="IO65315" s="193"/>
      <c r="IP65315" s="193"/>
      <c r="IQ65315" s="193"/>
      <c r="IR65315" s="193"/>
      <c r="IS65315" s="193"/>
      <c r="IT65315" s="193"/>
      <c r="IU65315" s="193"/>
      <c r="IV65315" s="193"/>
      <c r="IW65315" s="193"/>
      <c r="IX65315" s="193"/>
      <c r="IY65315" s="193"/>
      <c r="IZ65315" s="193"/>
      <c r="JA65315" s="193"/>
      <c r="JB65315" s="193"/>
      <c r="JC65315" s="193"/>
      <c r="JD65315" s="193"/>
      <c r="JE65315" s="193"/>
      <c r="JF65315" s="193"/>
      <c r="JG65315" s="193"/>
      <c r="JH65315" s="193"/>
      <c r="JI65315" s="193"/>
      <c r="JJ65315" s="193"/>
      <c r="JK65315" s="193"/>
      <c r="JL65315" s="193"/>
      <c r="JM65315" s="193"/>
      <c r="JN65315" s="193"/>
      <c r="JO65315" s="193"/>
      <c r="JP65315" s="193"/>
      <c r="JQ65315" s="193"/>
    </row>
    <row r="65316" spans="1:277" s="8" customFormat="1">
      <c r="A65316" s="193"/>
      <c r="B65316" s="193"/>
      <c r="C65316" s="193"/>
      <c r="D65316" s="193"/>
      <c r="E65316" s="193"/>
      <c r="F65316" s="193"/>
      <c r="G65316" s="193"/>
      <c r="H65316" s="193"/>
      <c r="J65316" s="193"/>
      <c r="K65316" s="193"/>
      <c r="L65316" s="193"/>
      <c r="M65316" s="193"/>
      <c r="N65316" s="193"/>
      <c r="O65316" s="193"/>
      <c r="P65316" s="193"/>
      <c r="Q65316" s="193"/>
      <c r="R65316" s="113"/>
      <c r="S65316" s="193"/>
      <c r="T65316" s="193"/>
      <c r="U65316" s="193"/>
      <c r="V65316" s="193"/>
      <c r="W65316" s="113"/>
      <c r="X65316" s="193"/>
      <c r="Y65316" s="193"/>
      <c r="Z65316" s="193"/>
      <c r="AA65316" s="193"/>
      <c r="AB65316" s="113"/>
      <c r="AC65316" s="193"/>
      <c r="AD65316" s="193"/>
      <c r="AE65316" s="193"/>
      <c r="AF65316" s="193"/>
      <c r="AG65316" s="113"/>
      <c r="AH65316" s="193"/>
      <c r="AI65316" s="193"/>
      <c r="AJ65316" s="193"/>
      <c r="AK65316" s="193"/>
      <c r="AL65316" s="113"/>
      <c r="AM65316" s="193"/>
      <c r="AN65316" s="193"/>
      <c r="AO65316" s="36"/>
      <c r="AP65316" s="36"/>
      <c r="AQ65316" s="115"/>
      <c r="AR65316" s="36"/>
      <c r="AS65316" s="36"/>
      <c r="AT65316" s="36"/>
      <c r="AU65316" s="193"/>
      <c r="AV65316" s="113"/>
      <c r="AW65316" s="193"/>
      <c r="AX65316" s="193"/>
      <c r="AY65316" s="193"/>
      <c r="AZ65316" s="193"/>
      <c r="BA65316" s="113"/>
      <c r="BB65316" s="193"/>
      <c r="BC65316" s="193"/>
      <c r="BD65316" s="193"/>
      <c r="BE65316" s="193"/>
      <c r="BF65316" s="113"/>
      <c r="BG65316" s="193"/>
      <c r="BH65316" s="114"/>
      <c r="BI65316" s="193"/>
      <c r="BJ65316" s="193"/>
      <c r="BK65316" s="193"/>
      <c r="BL65316" s="193"/>
      <c r="BM65316" s="193"/>
      <c r="BN65316" s="193"/>
      <c r="BO65316" s="193"/>
      <c r="BP65316" s="193"/>
      <c r="BQ65316" s="193"/>
      <c r="BR65316" s="193"/>
      <c r="BS65316" s="193"/>
      <c r="BT65316" s="193"/>
      <c r="BU65316" s="193"/>
      <c r="BV65316" s="193"/>
      <c r="BW65316" s="193"/>
      <c r="BX65316" s="193"/>
      <c r="BY65316" s="193"/>
      <c r="BZ65316" s="193"/>
      <c r="CA65316" s="193"/>
      <c r="CB65316" s="193"/>
      <c r="CC65316" s="193"/>
      <c r="CD65316" s="113"/>
      <c r="CE65316" s="113"/>
      <c r="CF65316" s="193"/>
      <c r="CG65316" s="193"/>
      <c r="CH65316" s="193"/>
      <c r="CI65316" s="193"/>
      <c r="CJ65316" s="193"/>
      <c r="CK65316" s="193"/>
      <c r="CL65316" s="193"/>
      <c r="CM65316" s="193"/>
      <c r="CN65316" s="193"/>
      <c r="CO65316" s="113"/>
      <c r="CP65316" s="193"/>
      <c r="CQ65316" s="193"/>
      <c r="CR65316" s="193"/>
      <c r="CS65316" s="193"/>
      <c r="CT65316" s="113"/>
      <c r="CU65316" s="193"/>
      <c r="CV65316" s="193"/>
      <c r="CW65316" s="193"/>
      <c r="CX65316" s="193"/>
      <c r="CY65316" s="113"/>
      <c r="CZ65316" s="193"/>
      <c r="DA65316" s="193"/>
      <c r="DB65316" s="193"/>
      <c r="DC65316" s="193"/>
      <c r="DD65316" s="113"/>
      <c r="DE65316" s="193"/>
      <c r="DF65316" s="193"/>
      <c r="DG65316" s="193"/>
      <c r="DH65316" s="193"/>
      <c r="DI65316" s="113"/>
      <c r="DJ65316" s="193"/>
      <c r="DK65316" s="193"/>
      <c r="DL65316" s="36"/>
      <c r="DM65316" s="36"/>
      <c r="DN65316" s="115"/>
      <c r="DO65316" s="36"/>
      <c r="DP65316" s="36"/>
      <c r="DQ65316" s="36"/>
      <c r="DR65316" s="193"/>
      <c r="DS65316" s="113"/>
      <c r="DT65316" s="193"/>
      <c r="DU65316" s="193"/>
      <c r="DV65316" s="193"/>
      <c r="DW65316" s="193"/>
      <c r="DX65316" s="113"/>
      <c r="DY65316" s="193"/>
      <c r="DZ65316" s="193"/>
      <c r="EA65316" s="193"/>
      <c r="EB65316" s="193"/>
      <c r="EC65316" s="113"/>
      <c r="ED65316" s="193"/>
      <c r="EE65316" s="114"/>
      <c r="EF65316" s="193"/>
      <c r="EG65316" s="193"/>
      <c r="EH65316" s="193"/>
      <c r="EI65316" s="193"/>
      <c r="EJ65316" s="193"/>
      <c r="EK65316" s="193"/>
      <c r="EL65316" s="193"/>
      <c r="EM65316" s="193"/>
      <c r="EN65316" s="193"/>
      <c r="EO65316" s="193"/>
      <c r="EP65316" s="193"/>
      <c r="EQ65316" s="193"/>
      <c r="ER65316" s="193"/>
      <c r="ES65316" s="193"/>
      <c r="ET65316" s="193"/>
      <c r="EU65316" s="193"/>
      <c r="EV65316" s="193"/>
      <c r="EW65316" s="193"/>
      <c r="EX65316" s="193"/>
      <c r="EY65316" s="193"/>
      <c r="EZ65316" s="193"/>
      <c r="FA65316" s="193"/>
      <c r="FB65316" s="193"/>
      <c r="FC65316" s="193"/>
      <c r="FD65316" s="193"/>
      <c r="FE65316" s="113"/>
      <c r="FF65316" s="113"/>
      <c r="FG65316" s="193"/>
      <c r="FH65316" s="193"/>
      <c r="FI65316" s="193"/>
      <c r="FJ65316" s="193"/>
      <c r="FK65316" s="193"/>
      <c r="FL65316" s="193"/>
      <c r="FM65316" s="193"/>
      <c r="FN65316" s="193"/>
      <c r="FO65316" s="113"/>
      <c r="FP65316" s="193"/>
      <c r="FQ65316" s="193"/>
      <c r="FR65316" s="193"/>
      <c r="FS65316" s="193"/>
      <c r="FT65316" s="113"/>
      <c r="FU65316" s="193"/>
      <c r="FV65316" s="193"/>
      <c r="FW65316" s="193"/>
      <c r="FX65316" s="193"/>
      <c r="FY65316" s="113"/>
      <c r="FZ65316" s="193"/>
      <c r="GA65316" s="193"/>
      <c r="GB65316" s="193"/>
      <c r="GC65316" s="193"/>
      <c r="GD65316" s="113"/>
      <c r="GE65316" s="193"/>
      <c r="GF65316" s="193"/>
      <c r="GG65316" s="193"/>
      <c r="GH65316" s="193"/>
      <c r="GI65316" s="113"/>
      <c r="GJ65316" s="193"/>
      <c r="GK65316" s="193"/>
      <c r="GL65316" s="36"/>
      <c r="GM65316" s="36"/>
      <c r="GN65316" s="115"/>
      <c r="GO65316" s="36"/>
      <c r="GP65316" s="36"/>
      <c r="GQ65316" s="36"/>
      <c r="GR65316" s="193"/>
      <c r="GS65316" s="113"/>
      <c r="GT65316" s="193"/>
      <c r="GU65316" s="193"/>
      <c r="GV65316" s="193"/>
      <c r="GW65316" s="193"/>
      <c r="GX65316" s="113"/>
      <c r="GY65316" s="193"/>
      <c r="GZ65316" s="193"/>
      <c r="HA65316" s="193"/>
      <c r="HB65316" s="193"/>
      <c r="HC65316" s="113"/>
      <c r="HD65316" s="193"/>
      <c r="HE65316" s="114"/>
      <c r="HF65316" s="193"/>
      <c r="HG65316" s="193"/>
      <c r="HH65316" s="193"/>
      <c r="HI65316" s="193"/>
      <c r="HJ65316" s="193"/>
      <c r="HK65316" s="193"/>
      <c r="HL65316" s="193"/>
      <c r="HM65316" s="193"/>
      <c r="HN65316" s="193"/>
      <c r="HO65316" s="193"/>
      <c r="HP65316" s="193"/>
      <c r="HQ65316" s="193"/>
      <c r="HR65316" s="193"/>
      <c r="HS65316" s="193"/>
      <c r="HT65316" s="193"/>
      <c r="HU65316" s="193"/>
      <c r="HV65316" s="193"/>
      <c r="HW65316" s="193"/>
      <c r="HX65316" s="193"/>
      <c r="HY65316" s="193"/>
      <c r="HZ65316" s="193"/>
      <c r="IA65316" s="193"/>
      <c r="IB65316" s="193"/>
      <c r="IC65316" s="193"/>
      <c r="ID65316" s="193"/>
      <c r="IE65316" s="193"/>
      <c r="IF65316" s="193"/>
      <c r="IG65316" s="193"/>
      <c r="IH65316" s="193"/>
      <c r="II65316" s="193"/>
      <c r="IJ65316" s="113"/>
      <c r="IK65316" s="193"/>
      <c r="IL65316" s="193"/>
      <c r="IM65316" s="193"/>
      <c r="IN65316" s="193"/>
      <c r="IO65316" s="193"/>
      <c r="IP65316" s="193"/>
      <c r="IQ65316" s="193"/>
      <c r="IR65316" s="193"/>
      <c r="IS65316" s="193"/>
      <c r="IT65316" s="193"/>
      <c r="IU65316" s="193"/>
      <c r="IV65316" s="193"/>
      <c r="IW65316" s="193"/>
      <c r="IX65316" s="193"/>
      <c r="IY65316" s="193"/>
      <c r="IZ65316" s="193"/>
      <c r="JA65316" s="193"/>
      <c r="JB65316" s="193"/>
      <c r="JC65316" s="193"/>
      <c r="JD65316" s="193"/>
      <c r="JE65316" s="193"/>
      <c r="JF65316" s="193"/>
      <c r="JG65316" s="193"/>
      <c r="JH65316" s="193"/>
      <c r="JI65316" s="193"/>
      <c r="JJ65316" s="193"/>
      <c r="JK65316" s="193"/>
      <c r="JL65316" s="193"/>
      <c r="JM65316" s="193"/>
      <c r="JN65316" s="193"/>
      <c r="JO65316" s="193"/>
      <c r="JP65316" s="193"/>
      <c r="JQ65316" s="193"/>
    </row>
    <row r="65317" spans="1:277" s="8" customFormat="1">
      <c r="A65317" s="193"/>
      <c r="B65317" s="193"/>
      <c r="C65317" s="193"/>
      <c r="D65317" s="193"/>
      <c r="E65317" s="193"/>
      <c r="F65317" s="193"/>
      <c r="G65317" s="193"/>
      <c r="H65317" s="193"/>
      <c r="J65317" s="193"/>
      <c r="K65317" s="193"/>
      <c r="L65317" s="193"/>
      <c r="M65317" s="193"/>
      <c r="N65317" s="193"/>
      <c r="O65317" s="193"/>
      <c r="P65317" s="193"/>
      <c r="Q65317" s="193"/>
      <c r="R65317" s="113"/>
      <c r="S65317" s="193"/>
      <c r="T65317" s="193"/>
      <c r="U65317" s="193"/>
      <c r="V65317" s="193"/>
      <c r="W65317" s="113"/>
      <c r="X65317" s="193"/>
      <c r="Y65317" s="193"/>
      <c r="Z65317" s="193"/>
      <c r="AA65317" s="193"/>
      <c r="AB65317" s="113"/>
      <c r="AC65317" s="193"/>
      <c r="AD65317" s="193"/>
      <c r="AE65317" s="193"/>
      <c r="AF65317" s="193"/>
      <c r="AG65317" s="113"/>
      <c r="AH65317" s="193"/>
      <c r="AI65317" s="193"/>
      <c r="AJ65317" s="193"/>
      <c r="AK65317" s="193"/>
      <c r="AL65317" s="113"/>
      <c r="AM65317" s="193"/>
      <c r="AN65317" s="193"/>
      <c r="AO65317" s="36"/>
      <c r="AP65317" s="36"/>
      <c r="AQ65317" s="115"/>
      <c r="AR65317" s="36"/>
      <c r="AS65317" s="36"/>
      <c r="AT65317" s="36"/>
      <c r="AU65317" s="193"/>
      <c r="AV65317" s="113"/>
      <c r="AW65317" s="193"/>
      <c r="AX65317" s="193"/>
      <c r="AY65317" s="193"/>
      <c r="AZ65317" s="193"/>
      <c r="BA65317" s="113"/>
      <c r="BB65317" s="193"/>
      <c r="BC65317" s="193"/>
      <c r="BD65317" s="193"/>
      <c r="BE65317" s="193"/>
      <c r="BF65317" s="113"/>
      <c r="BG65317" s="193"/>
      <c r="BH65317" s="114"/>
      <c r="BI65317" s="193"/>
      <c r="BJ65317" s="193"/>
      <c r="BK65317" s="193"/>
      <c r="BL65317" s="193"/>
      <c r="BM65317" s="193"/>
      <c r="BN65317" s="193"/>
      <c r="BO65317" s="193"/>
      <c r="BP65317" s="193"/>
      <c r="BQ65317" s="193"/>
      <c r="BR65317" s="193"/>
      <c r="BS65317" s="193"/>
      <c r="BT65317" s="193"/>
      <c r="BU65317" s="193"/>
      <c r="BV65317" s="193"/>
      <c r="BW65317" s="193"/>
      <c r="BX65317" s="193"/>
      <c r="BY65317" s="193"/>
      <c r="BZ65317" s="193"/>
      <c r="CA65317" s="193"/>
      <c r="CB65317" s="193"/>
      <c r="CC65317" s="193"/>
      <c r="CD65317" s="113"/>
      <c r="CE65317" s="113"/>
      <c r="CF65317" s="193"/>
      <c r="CG65317" s="193"/>
      <c r="CH65317" s="193"/>
      <c r="CI65317" s="193"/>
      <c r="CJ65317" s="193"/>
      <c r="CK65317" s="193"/>
      <c r="CL65317" s="193"/>
      <c r="CM65317" s="193"/>
      <c r="CN65317" s="193"/>
      <c r="CO65317" s="113"/>
      <c r="CP65317" s="193"/>
      <c r="CQ65317" s="193"/>
      <c r="CR65317" s="193"/>
      <c r="CS65317" s="193"/>
      <c r="CT65317" s="113"/>
      <c r="CU65317" s="193"/>
      <c r="CV65317" s="193"/>
      <c r="CW65317" s="193"/>
      <c r="CX65317" s="193"/>
      <c r="CY65317" s="113"/>
      <c r="CZ65317" s="193"/>
      <c r="DA65317" s="193"/>
      <c r="DB65317" s="193"/>
      <c r="DC65317" s="193"/>
      <c r="DD65317" s="113"/>
      <c r="DE65317" s="193"/>
      <c r="DF65317" s="193"/>
      <c r="DG65317" s="193"/>
      <c r="DH65317" s="193"/>
      <c r="DI65317" s="113"/>
      <c r="DJ65317" s="193"/>
      <c r="DK65317" s="193"/>
      <c r="DL65317" s="36"/>
      <c r="DM65317" s="36"/>
      <c r="DN65317" s="115"/>
      <c r="DO65317" s="36"/>
      <c r="DP65317" s="36"/>
      <c r="DQ65317" s="36"/>
      <c r="DR65317" s="193"/>
      <c r="DS65317" s="113"/>
      <c r="DT65317" s="193"/>
      <c r="DU65317" s="193"/>
      <c r="DV65317" s="193"/>
      <c r="DW65317" s="193"/>
      <c r="DX65317" s="113"/>
      <c r="DY65317" s="193"/>
      <c r="DZ65317" s="193"/>
      <c r="EA65317" s="193"/>
      <c r="EB65317" s="193"/>
      <c r="EC65317" s="113"/>
      <c r="ED65317" s="193"/>
      <c r="EE65317" s="114"/>
      <c r="EF65317" s="193"/>
      <c r="EG65317" s="193"/>
      <c r="EH65317" s="193"/>
      <c r="EI65317" s="193"/>
      <c r="EJ65317" s="193"/>
      <c r="EK65317" s="193"/>
      <c r="EL65317" s="193"/>
      <c r="EM65317" s="193"/>
      <c r="EN65317" s="193"/>
      <c r="EO65317" s="193"/>
      <c r="EP65317" s="193"/>
      <c r="EQ65317" s="193"/>
      <c r="ER65317" s="193"/>
      <c r="ES65317" s="193"/>
      <c r="ET65317" s="193"/>
      <c r="EU65317" s="193"/>
      <c r="EV65317" s="193"/>
      <c r="EW65317" s="193"/>
      <c r="EX65317" s="193"/>
      <c r="EY65317" s="193"/>
      <c r="EZ65317" s="193"/>
      <c r="FA65317" s="193"/>
      <c r="FB65317" s="193"/>
      <c r="FC65317" s="193"/>
      <c r="FD65317" s="193"/>
      <c r="FE65317" s="113"/>
      <c r="FF65317" s="113"/>
      <c r="FG65317" s="193"/>
      <c r="FH65317" s="193"/>
      <c r="FI65317" s="193"/>
      <c r="FJ65317" s="193"/>
      <c r="FK65317" s="193"/>
      <c r="FL65317" s="193"/>
      <c r="FM65317" s="193"/>
      <c r="FN65317" s="193"/>
      <c r="FO65317" s="113"/>
      <c r="FP65317" s="193"/>
      <c r="FQ65317" s="193"/>
      <c r="FR65317" s="193"/>
      <c r="FS65317" s="193"/>
      <c r="FT65317" s="113"/>
      <c r="FU65317" s="193"/>
      <c r="FV65317" s="193"/>
      <c r="FW65317" s="193"/>
      <c r="FX65317" s="193"/>
      <c r="FY65317" s="113"/>
      <c r="FZ65317" s="193"/>
      <c r="GA65317" s="193"/>
      <c r="GB65317" s="193"/>
      <c r="GC65317" s="193"/>
      <c r="GD65317" s="113"/>
      <c r="GE65317" s="193"/>
      <c r="GF65317" s="193"/>
      <c r="GG65317" s="193"/>
      <c r="GH65317" s="193"/>
      <c r="GI65317" s="113"/>
      <c r="GJ65317" s="193"/>
      <c r="GK65317" s="193"/>
      <c r="GL65317" s="36"/>
      <c r="GM65317" s="36"/>
      <c r="GN65317" s="115"/>
      <c r="GO65317" s="36"/>
      <c r="GP65317" s="36"/>
      <c r="GQ65317" s="36"/>
      <c r="GR65317" s="193"/>
      <c r="GS65317" s="113"/>
      <c r="GT65317" s="193"/>
      <c r="GU65317" s="193"/>
      <c r="GV65317" s="193"/>
      <c r="GW65317" s="193"/>
      <c r="GX65317" s="113"/>
      <c r="GY65317" s="193"/>
      <c r="GZ65317" s="193"/>
      <c r="HA65317" s="193"/>
      <c r="HB65317" s="193"/>
      <c r="HC65317" s="113"/>
      <c r="HD65317" s="193"/>
      <c r="HE65317" s="114"/>
      <c r="HF65317" s="193"/>
      <c r="HG65317" s="193"/>
      <c r="HH65317" s="193"/>
      <c r="HI65317" s="193"/>
      <c r="HJ65317" s="193"/>
      <c r="HK65317" s="193"/>
      <c r="HL65317" s="193"/>
      <c r="HM65317" s="193"/>
      <c r="HN65317" s="193"/>
      <c r="HO65317" s="193"/>
      <c r="HP65317" s="193"/>
      <c r="HQ65317" s="193"/>
      <c r="HR65317" s="193"/>
      <c r="HS65317" s="193"/>
      <c r="HT65317" s="193"/>
      <c r="HU65317" s="193"/>
      <c r="HV65317" s="193"/>
      <c r="HW65317" s="193"/>
      <c r="HX65317" s="193"/>
      <c r="HY65317" s="193"/>
      <c r="HZ65317" s="193"/>
      <c r="IA65317" s="193"/>
      <c r="IB65317" s="193"/>
      <c r="IC65317" s="193"/>
      <c r="ID65317" s="193"/>
      <c r="IE65317" s="193"/>
      <c r="IF65317" s="193"/>
      <c r="IG65317" s="193"/>
      <c r="IH65317" s="193"/>
      <c r="II65317" s="193"/>
      <c r="IJ65317" s="113"/>
      <c r="IK65317" s="193"/>
      <c r="IL65317" s="193"/>
      <c r="IM65317" s="193"/>
      <c r="IN65317" s="193"/>
      <c r="IO65317" s="193"/>
      <c r="IP65317" s="193"/>
      <c r="IQ65317" s="193"/>
      <c r="IR65317" s="193"/>
      <c r="IS65317" s="193"/>
      <c r="IT65317" s="193"/>
      <c r="IU65317" s="193"/>
      <c r="IV65317" s="193"/>
      <c r="IW65317" s="193"/>
      <c r="IX65317" s="193"/>
      <c r="IY65317" s="193"/>
      <c r="IZ65317" s="193"/>
      <c r="JA65317" s="193"/>
      <c r="JB65317" s="193"/>
      <c r="JC65317" s="193"/>
      <c r="JD65317" s="193"/>
      <c r="JE65317" s="193"/>
      <c r="JF65317" s="193"/>
      <c r="JG65317" s="193"/>
      <c r="JH65317" s="193"/>
      <c r="JI65317" s="193"/>
      <c r="JJ65317" s="193"/>
      <c r="JK65317" s="193"/>
      <c r="JL65317" s="193"/>
      <c r="JM65317" s="193"/>
      <c r="JN65317" s="193"/>
      <c r="JO65317" s="193"/>
      <c r="JP65317" s="193"/>
      <c r="JQ65317" s="193"/>
    </row>
    <row r="65318" spans="1:277" s="8" customFormat="1">
      <c r="A65318" s="193"/>
      <c r="B65318" s="193"/>
      <c r="C65318" s="193"/>
      <c r="D65318" s="193"/>
      <c r="E65318" s="193"/>
      <c r="F65318" s="193"/>
      <c r="G65318" s="193"/>
      <c r="H65318" s="193"/>
      <c r="J65318" s="193"/>
      <c r="K65318" s="193"/>
      <c r="L65318" s="193"/>
      <c r="M65318" s="193"/>
      <c r="N65318" s="193"/>
      <c r="O65318" s="193"/>
      <c r="P65318" s="193"/>
      <c r="Q65318" s="193"/>
      <c r="R65318" s="113"/>
      <c r="S65318" s="193"/>
      <c r="T65318" s="193"/>
      <c r="U65318" s="193"/>
      <c r="V65318" s="193"/>
      <c r="W65318" s="113"/>
      <c r="X65318" s="193"/>
      <c r="Y65318" s="193"/>
      <c r="Z65318" s="193"/>
      <c r="AA65318" s="193"/>
      <c r="AB65318" s="113"/>
      <c r="AC65318" s="193"/>
      <c r="AD65318" s="193"/>
      <c r="AE65318" s="193"/>
      <c r="AF65318" s="193"/>
      <c r="AG65318" s="113"/>
      <c r="AH65318" s="193"/>
      <c r="AI65318" s="193"/>
      <c r="AJ65318" s="193"/>
      <c r="AK65318" s="193"/>
      <c r="AL65318" s="113"/>
      <c r="AM65318" s="193"/>
      <c r="AN65318" s="193"/>
      <c r="AO65318" s="36"/>
      <c r="AP65318" s="36"/>
      <c r="AQ65318" s="115"/>
      <c r="AR65318" s="36"/>
      <c r="AS65318" s="36"/>
      <c r="AT65318" s="36"/>
      <c r="AU65318" s="193"/>
      <c r="AV65318" s="113"/>
      <c r="AW65318" s="193"/>
      <c r="AX65318" s="193"/>
      <c r="AY65318" s="193"/>
      <c r="AZ65318" s="193"/>
      <c r="BA65318" s="113"/>
      <c r="BB65318" s="193"/>
      <c r="BC65318" s="193"/>
      <c r="BD65318" s="193"/>
      <c r="BE65318" s="193"/>
      <c r="BF65318" s="113"/>
      <c r="BG65318" s="193"/>
      <c r="BH65318" s="114"/>
      <c r="BI65318" s="193"/>
      <c r="BJ65318" s="193"/>
      <c r="BK65318" s="193"/>
      <c r="BL65318" s="193"/>
      <c r="BM65318" s="193"/>
      <c r="BN65318" s="193"/>
      <c r="BO65318" s="193"/>
      <c r="BP65318" s="193"/>
      <c r="BQ65318" s="193"/>
      <c r="BR65318" s="193"/>
      <c r="BS65318" s="193"/>
      <c r="BT65318" s="193"/>
      <c r="BU65318" s="193"/>
      <c r="BV65318" s="193"/>
      <c r="BW65318" s="193"/>
      <c r="BX65318" s="193"/>
      <c r="BY65318" s="193"/>
      <c r="BZ65318" s="193"/>
      <c r="CA65318" s="193"/>
      <c r="CB65318" s="193"/>
      <c r="CC65318" s="193"/>
      <c r="CD65318" s="113"/>
      <c r="CE65318" s="113"/>
      <c r="CF65318" s="193"/>
      <c r="CG65318" s="193"/>
      <c r="CH65318" s="193"/>
      <c r="CI65318" s="193"/>
      <c r="CJ65318" s="193"/>
      <c r="CK65318" s="193"/>
      <c r="CL65318" s="193"/>
      <c r="CM65318" s="193"/>
      <c r="CN65318" s="193"/>
      <c r="CO65318" s="113"/>
      <c r="CP65318" s="193"/>
      <c r="CQ65318" s="193"/>
      <c r="CR65318" s="193"/>
      <c r="CS65318" s="193"/>
      <c r="CT65318" s="113"/>
      <c r="CU65318" s="193"/>
      <c r="CV65318" s="193"/>
      <c r="CW65318" s="193"/>
      <c r="CX65318" s="193"/>
      <c r="CY65318" s="113"/>
      <c r="CZ65318" s="193"/>
      <c r="DA65318" s="193"/>
      <c r="DB65318" s="193"/>
      <c r="DC65318" s="193"/>
      <c r="DD65318" s="113"/>
      <c r="DE65318" s="193"/>
      <c r="DF65318" s="193"/>
      <c r="DG65318" s="193"/>
      <c r="DH65318" s="193"/>
      <c r="DI65318" s="113"/>
      <c r="DJ65318" s="193"/>
      <c r="DK65318" s="193"/>
      <c r="DL65318" s="36"/>
      <c r="DM65318" s="36"/>
      <c r="DN65318" s="115"/>
      <c r="DO65318" s="36"/>
      <c r="DP65318" s="36"/>
      <c r="DQ65318" s="36"/>
      <c r="DR65318" s="193"/>
      <c r="DS65318" s="113"/>
      <c r="DT65318" s="193"/>
      <c r="DU65318" s="193"/>
      <c r="DV65318" s="193"/>
      <c r="DW65318" s="193"/>
      <c r="DX65318" s="113"/>
      <c r="DY65318" s="193"/>
      <c r="DZ65318" s="193"/>
      <c r="EA65318" s="193"/>
      <c r="EB65318" s="193"/>
      <c r="EC65318" s="113"/>
      <c r="ED65318" s="193"/>
      <c r="EE65318" s="114"/>
      <c r="EF65318" s="193"/>
      <c r="EG65318" s="193"/>
      <c r="EH65318" s="193"/>
      <c r="EI65318" s="193"/>
      <c r="EJ65318" s="193"/>
      <c r="EK65318" s="193"/>
      <c r="EL65318" s="193"/>
      <c r="EM65318" s="193"/>
      <c r="EN65318" s="193"/>
      <c r="EO65318" s="193"/>
      <c r="EP65318" s="193"/>
      <c r="EQ65318" s="193"/>
      <c r="ER65318" s="193"/>
      <c r="ES65318" s="193"/>
      <c r="ET65318" s="193"/>
      <c r="EU65318" s="193"/>
      <c r="EV65318" s="193"/>
      <c r="EW65318" s="193"/>
      <c r="EX65318" s="193"/>
      <c r="EY65318" s="193"/>
      <c r="EZ65318" s="193"/>
      <c r="FA65318" s="193"/>
      <c r="FB65318" s="193"/>
      <c r="FC65318" s="193"/>
      <c r="FD65318" s="193"/>
      <c r="FE65318" s="113"/>
      <c r="FF65318" s="113"/>
      <c r="FG65318" s="193"/>
      <c r="FH65318" s="193"/>
      <c r="FI65318" s="193"/>
      <c r="FJ65318" s="193"/>
      <c r="FK65318" s="193"/>
      <c r="FL65318" s="193"/>
      <c r="FM65318" s="193"/>
      <c r="FN65318" s="193"/>
      <c r="FO65318" s="113"/>
      <c r="FP65318" s="193"/>
      <c r="FQ65318" s="193"/>
      <c r="FR65318" s="193"/>
      <c r="FS65318" s="193"/>
      <c r="FT65318" s="113"/>
      <c r="FU65318" s="193"/>
      <c r="FV65318" s="193"/>
      <c r="FW65318" s="193"/>
      <c r="FX65318" s="193"/>
      <c r="FY65318" s="113"/>
      <c r="FZ65318" s="193"/>
      <c r="GA65318" s="193"/>
      <c r="GB65318" s="193"/>
      <c r="GC65318" s="193"/>
      <c r="GD65318" s="113"/>
      <c r="GE65318" s="193"/>
      <c r="GF65318" s="193"/>
      <c r="GG65318" s="193"/>
      <c r="GH65318" s="193"/>
      <c r="GI65318" s="113"/>
      <c r="GJ65318" s="193"/>
      <c r="GK65318" s="193"/>
      <c r="GL65318" s="36"/>
      <c r="GM65318" s="36"/>
      <c r="GN65318" s="115"/>
      <c r="GO65318" s="36"/>
      <c r="GP65318" s="36"/>
      <c r="GQ65318" s="36"/>
      <c r="GR65318" s="193"/>
      <c r="GS65318" s="113"/>
      <c r="GT65318" s="193"/>
      <c r="GU65318" s="193"/>
      <c r="GV65318" s="193"/>
      <c r="GW65318" s="193"/>
      <c r="GX65318" s="113"/>
      <c r="GY65318" s="193"/>
      <c r="GZ65318" s="193"/>
      <c r="HA65318" s="193"/>
      <c r="HB65318" s="193"/>
      <c r="HC65318" s="113"/>
      <c r="HD65318" s="193"/>
      <c r="HE65318" s="114"/>
      <c r="HF65318" s="193"/>
      <c r="HG65318" s="193"/>
      <c r="HH65318" s="193"/>
      <c r="HI65318" s="193"/>
      <c r="HJ65318" s="193"/>
      <c r="HK65318" s="193"/>
      <c r="HL65318" s="193"/>
      <c r="HM65318" s="193"/>
      <c r="HN65318" s="193"/>
      <c r="HO65318" s="193"/>
      <c r="HP65318" s="193"/>
      <c r="HQ65318" s="193"/>
      <c r="HR65318" s="193"/>
      <c r="HS65318" s="193"/>
      <c r="HT65318" s="193"/>
      <c r="HU65318" s="193"/>
      <c r="HV65318" s="193"/>
      <c r="HW65318" s="193"/>
      <c r="HX65318" s="193"/>
      <c r="HY65318" s="193"/>
      <c r="HZ65318" s="193"/>
      <c r="IA65318" s="193"/>
      <c r="IB65318" s="193"/>
      <c r="IC65318" s="193"/>
      <c r="ID65318" s="193"/>
      <c r="IE65318" s="193"/>
      <c r="IF65318" s="193"/>
      <c r="IG65318" s="193"/>
      <c r="IH65318" s="193"/>
      <c r="II65318" s="193"/>
      <c r="IJ65318" s="113"/>
      <c r="IK65318" s="193"/>
      <c r="IL65318" s="193"/>
      <c r="IM65318" s="193"/>
      <c r="IN65318" s="193"/>
      <c r="IO65318" s="193"/>
      <c r="IP65318" s="193"/>
      <c r="IQ65318" s="193"/>
      <c r="IR65318" s="193"/>
      <c r="IS65318" s="193"/>
      <c r="IT65318" s="193"/>
      <c r="IU65318" s="193"/>
      <c r="IV65318" s="193"/>
      <c r="IW65318" s="193"/>
      <c r="IX65318" s="193"/>
      <c r="IY65318" s="193"/>
      <c r="IZ65318" s="193"/>
      <c r="JA65318" s="193"/>
      <c r="JB65318" s="193"/>
      <c r="JC65318" s="193"/>
      <c r="JD65318" s="193"/>
      <c r="JE65318" s="193"/>
      <c r="JF65318" s="193"/>
      <c r="JG65318" s="193"/>
      <c r="JH65318" s="193"/>
      <c r="JI65318" s="193"/>
      <c r="JJ65318" s="193"/>
      <c r="JK65318" s="193"/>
      <c r="JL65318" s="193"/>
      <c r="JM65318" s="193"/>
      <c r="JN65318" s="193"/>
      <c r="JO65318" s="193"/>
      <c r="JP65318" s="193"/>
      <c r="JQ65318" s="193"/>
    </row>
    <row r="65319" spans="1:277" s="8" customFormat="1">
      <c r="A65319" s="193"/>
      <c r="B65319" s="193"/>
      <c r="C65319" s="193"/>
      <c r="D65319" s="193"/>
      <c r="E65319" s="193"/>
      <c r="F65319" s="193"/>
      <c r="G65319" s="193"/>
      <c r="H65319" s="193"/>
      <c r="J65319" s="193"/>
      <c r="K65319" s="193"/>
      <c r="L65319" s="193"/>
      <c r="M65319" s="193"/>
      <c r="N65319" s="193"/>
      <c r="O65319" s="193"/>
      <c r="P65319" s="193"/>
      <c r="Q65319" s="193"/>
      <c r="R65319" s="113"/>
      <c r="S65319" s="193"/>
      <c r="T65319" s="193"/>
      <c r="U65319" s="193"/>
      <c r="V65319" s="193"/>
      <c r="W65319" s="113"/>
      <c r="X65319" s="193"/>
      <c r="Y65319" s="193"/>
      <c r="Z65319" s="193"/>
      <c r="AA65319" s="193"/>
      <c r="AB65319" s="113"/>
      <c r="AC65319" s="193"/>
      <c r="AD65319" s="193"/>
      <c r="AE65319" s="193"/>
      <c r="AF65319" s="193"/>
      <c r="AG65319" s="113"/>
      <c r="AH65319" s="193"/>
      <c r="AI65319" s="193"/>
      <c r="AJ65319" s="193"/>
      <c r="AK65319" s="193"/>
      <c r="AL65319" s="113"/>
      <c r="AM65319" s="193"/>
      <c r="AN65319" s="193"/>
      <c r="AO65319" s="36"/>
      <c r="AP65319" s="36"/>
      <c r="AQ65319" s="115"/>
      <c r="AR65319" s="36"/>
      <c r="AS65319" s="36"/>
      <c r="AT65319" s="36"/>
      <c r="AU65319" s="193"/>
      <c r="AV65319" s="113"/>
      <c r="AW65319" s="193"/>
      <c r="AX65319" s="193"/>
      <c r="AY65319" s="193"/>
      <c r="AZ65319" s="193"/>
      <c r="BA65319" s="113"/>
      <c r="BB65319" s="193"/>
      <c r="BC65319" s="193"/>
      <c r="BD65319" s="193"/>
      <c r="BE65319" s="193"/>
      <c r="BF65319" s="113"/>
      <c r="BG65319" s="193"/>
      <c r="BH65319" s="114"/>
      <c r="BI65319" s="193"/>
      <c r="BJ65319" s="193"/>
      <c r="BK65319" s="193"/>
      <c r="BL65319" s="193"/>
      <c r="BM65319" s="193"/>
      <c r="BN65319" s="193"/>
      <c r="BO65319" s="193"/>
      <c r="BP65319" s="193"/>
      <c r="BQ65319" s="193"/>
      <c r="BR65319" s="193"/>
      <c r="BS65319" s="193"/>
      <c r="BT65319" s="193"/>
      <c r="BU65319" s="193"/>
      <c r="BV65319" s="193"/>
      <c r="BW65319" s="193"/>
      <c r="BX65319" s="193"/>
      <c r="BY65319" s="193"/>
      <c r="BZ65319" s="193"/>
      <c r="CA65319" s="193"/>
      <c r="CB65319" s="193"/>
      <c r="CC65319" s="193"/>
      <c r="CD65319" s="113"/>
      <c r="CE65319" s="113"/>
      <c r="CF65319" s="193"/>
      <c r="CG65319" s="193"/>
      <c r="CH65319" s="193"/>
      <c r="CI65319" s="193"/>
      <c r="CJ65319" s="193"/>
      <c r="CK65319" s="193"/>
      <c r="CL65319" s="193"/>
      <c r="CM65319" s="193"/>
      <c r="CN65319" s="193"/>
      <c r="CO65319" s="113"/>
      <c r="CP65319" s="193"/>
      <c r="CQ65319" s="193"/>
      <c r="CR65319" s="193"/>
      <c r="CS65319" s="193"/>
      <c r="CT65319" s="113"/>
      <c r="CU65319" s="193"/>
      <c r="CV65319" s="193"/>
      <c r="CW65319" s="193"/>
      <c r="CX65319" s="193"/>
      <c r="CY65319" s="113"/>
      <c r="CZ65319" s="193"/>
      <c r="DA65319" s="193"/>
      <c r="DB65319" s="193"/>
      <c r="DC65319" s="193"/>
      <c r="DD65319" s="113"/>
      <c r="DE65319" s="193"/>
      <c r="DF65319" s="193"/>
      <c r="DG65319" s="193"/>
      <c r="DH65319" s="193"/>
      <c r="DI65319" s="113"/>
      <c r="DJ65319" s="193"/>
      <c r="DK65319" s="193"/>
      <c r="DL65319" s="36"/>
      <c r="DM65319" s="36"/>
      <c r="DN65319" s="115"/>
      <c r="DO65319" s="36"/>
      <c r="DP65319" s="36"/>
      <c r="DQ65319" s="36"/>
      <c r="DR65319" s="193"/>
      <c r="DS65319" s="113"/>
      <c r="DT65319" s="193"/>
      <c r="DU65319" s="193"/>
      <c r="DV65319" s="193"/>
      <c r="DW65319" s="193"/>
      <c r="DX65319" s="113"/>
      <c r="DY65319" s="193"/>
      <c r="DZ65319" s="193"/>
      <c r="EA65319" s="193"/>
      <c r="EB65319" s="193"/>
      <c r="EC65319" s="113"/>
      <c r="ED65319" s="193"/>
      <c r="EE65319" s="114"/>
      <c r="EF65319" s="193"/>
      <c r="EG65319" s="193"/>
      <c r="EH65319" s="193"/>
      <c r="EI65319" s="193"/>
      <c r="EJ65319" s="193"/>
      <c r="EK65319" s="193"/>
      <c r="EL65319" s="193"/>
      <c r="EM65319" s="193"/>
      <c r="EN65319" s="193"/>
      <c r="EO65319" s="193"/>
      <c r="EP65319" s="193"/>
      <c r="EQ65319" s="193"/>
      <c r="ER65319" s="193"/>
      <c r="ES65319" s="193"/>
      <c r="ET65319" s="193"/>
      <c r="EU65319" s="193"/>
      <c r="EV65319" s="193"/>
      <c r="EW65319" s="193"/>
      <c r="EX65319" s="193"/>
      <c r="EY65319" s="193"/>
      <c r="EZ65319" s="193"/>
      <c r="FA65319" s="193"/>
      <c r="FB65319" s="193"/>
      <c r="FC65319" s="193"/>
      <c r="FD65319" s="193"/>
      <c r="FE65319" s="113"/>
      <c r="FF65319" s="113"/>
      <c r="FG65319" s="193"/>
      <c r="FH65319" s="193"/>
      <c r="FI65319" s="193"/>
      <c r="FJ65319" s="193"/>
      <c r="FK65319" s="193"/>
      <c r="FL65319" s="193"/>
      <c r="FM65319" s="193"/>
      <c r="FN65319" s="193"/>
      <c r="FO65319" s="113"/>
      <c r="FP65319" s="193"/>
      <c r="FQ65319" s="193"/>
      <c r="FR65319" s="193"/>
      <c r="FS65319" s="193"/>
      <c r="FT65319" s="113"/>
      <c r="FU65319" s="193"/>
      <c r="FV65319" s="193"/>
      <c r="FW65319" s="193"/>
      <c r="FX65319" s="193"/>
      <c r="FY65319" s="113"/>
      <c r="FZ65319" s="193"/>
      <c r="GA65319" s="193"/>
      <c r="GB65319" s="193"/>
      <c r="GC65319" s="193"/>
      <c r="GD65319" s="113"/>
      <c r="GE65319" s="193"/>
      <c r="GF65319" s="193"/>
      <c r="GG65319" s="193"/>
      <c r="GH65319" s="193"/>
      <c r="GI65319" s="113"/>
      <c r="GJ65319" s="193"/>
      <c r="GK65319" s="193"/>
      <c r="GL65319" s="36"/>
      <c r="GM65319" s="36"/>
      <c r="GN65319" s="115"/>
      <c r="GO65319" s="36"/>
      <c r="GP65319" s="36"/>
      <c r="GQ65319" s="36"/>
      <c r="GR65319" s="193"/>
      <c r="GS65319" s="113"/>
      <c r="GT65319" s="193"/>
      <c r="GU65319" s="193"/>
      <c r="GV65319" s="193"/>
      <c r="GW65319" s="193"/>
      <c r="GX65319" s="113"/>
      <c r="GY65319" s="193"/>
      <c r="GZ65319" s="193"/>
      <c r="HA65319" s="193"/>
      <c r="HB65319" s="193"/>
      <c r="HC65319" s="113"/>
      <c r="HD65319" s="193"/>
      <c r="HE65319" s="114"/>
      <c r="HF65319" s="193"/>
      <c r="HG65319" s="193"/>
      <c r="HH65319" s="193"/>
      <c r="HI65319" s="193"/>
      <c r="HJ65319" s="193"/>
      <c r="HK65319" s="193"/>
      <c r="HL65319" s="193"/>
      <c r="HM65319" s="193"/>
      <c r="HN65319" s="193"/>
      <c r="HO65319" s="193"/>
      <c r="HP65319" s="193"/>
      <c r="HQ65319" s="193"/>
      <c r="HR65319" s="193"/>
      <c r="HS65319" s="193"/>
      <c r="HT65319" s="193"/>
      <c r="HU65319" s="193"/>
      <c r="HV65319" s="193"/>
      <c r="HW65319" s="193"/>
      <c r="HX65319" s="193"/>
      <c r="HY65319" s="193"/>
      <c r="HZ65319" s="193"/>
      <c r="IA65319" s="193"/>
      <c r="IB65319" s="193"/>
      <c r="IC65319" s="193"/>
      <c r="ID65319" s="193"/>
      <c r="IE65319" s="193"/>
      <c r="IF65319" s="193"/>
      <c r="IG65319" s="193"/>
      <c r="IH65319" s="193"/>
      <c r="II65319" s="193"/>
      <c r="IJ65319" s="113"/>
      <c r="IK65319" s="193"/>
      <c r="IL65319" s="193"/>
      <c r="IM65319" s="193"/>
      <c r="IN65319" s="193"/>
      <c r="IO65319" s="193"/>
      <c r="IP65319" s="193"/>
      <c r="IQ65319" s="193"/>
      <c r="IR65319" s="193"/>
      <c r="IS65319" s="193"/>
      <c r="IT65319" s="193"/>
      <c r="IU65319" s="193"/>
      <c r="IV65319" s="193"/>
      <c r="IW65319" s="193"/>
      <c r="IX65319" s="193"/>
      <c r="IY65319" s="193"/>
      <c r="IZ65319" s="193"/>
      <c r="JA65319" s="193"/>
      <c r="JB65319" s="193"/>
      <c r="JC65319" s="193"/>
      <c r="JD65319" s="193"/>
      <c r="JE65319" s="193"/>
      <c r="JF65319" s="193"/>
      <c r="JG65319" s="193"/>
      <c r="JH65319" s="193"/>
      <c r="JI65319" s="193"/>
      <c r="JJ65319" s="193"/>
      <c r="JK65319" s="193"/>
      <c r="JL65319" s="193"/>
      <c r="JM65319" s="193"/>
      <c r="JN65319" s="193"/>
      <c r="JO65319" s="193"/>
      <c r="JP65319" s="193"/>
      <c r="JQ65319" s="193"/>
    </row>
    <row r="65320" spans="1:277" s="8" customFormat="1">
      <c r="A65320" s="193"/>
      <c r="B65320" s="193"/>
      <c r="C65320" s="193"/>
      <c r="D65320" s="193"/>
      <c r="E65320" s="193"/>
      <c r="F65320" s="193"/>
      <c r="G65320" s="193"/>
      <c r="H65320" s="193"/>
      <c r="J65320" s="193"/>
      <c r="K65320" s="193"/>
      <c r="L65320" s="193"/>
      <c r="M65320" s="193"/>
      <c r="N65320" s="193"/>
      <c r="O65320" s="193"/>
      <c r="P65320" s="193"/>
      <c r="Q65320" s="193"/>
      <c r="R65320" s="113"/>
      <c r="S65320" s="193"/>
      <c r="T65320" s="193"/>
      <c r="U65320" s="193"/>
      <c r="V65320" s="193"/>
      <c r="W65320" s="113"/>
      <c r="X65320" s="193"/>
      <c r="Y65320" s="193"/>
      <c r="Z65320" s="193"/>
      <c r="AA65320" s="193"/>
      <c r="AB65320" s="113"/>
      <c r="AC65320" s="193"/>
      <c r="AD65320" s="193"/>
      <c r="AE65320" s="193"/>
      <c r="AF65320" s="193"/>
      <c r="AG65320" s="113"/>
      <c r="AH65320" s="193"/>
      <c r="AI65320" s="193"/>
      <c r="AJ65320" s="193"/>
      <c r="AK65320" s="193"/>
      <c r="AL65320" s="113"/>
      <c r="AM65320" s="193"/>
      <c r="AN65320" s="193"/>
      <c r="AO65320" s="36"/>
      <c r="AP65320" s="36"/>
      <c r="AQ65320" s="115"/>
      <c r="AR65320" s="36"/>
      <c r="AS65320" s="36"/>
      <c r="AT65320" s="36"/>
      <c r="AU65320" s="193"/>
      <c r="AV65320" s="113"/>
      <c r="AW65320" s="193"/>
      <c r="AX65320" s="193"/>
      <c r="AY65320" s="193"/>
      <c r="AZ65320" s="193"/>
      <c r="BA65320" s="113"/>
      <c r="BB65320" s="193"/>
      <c r="BC65320" s="193"/>
      <c r="BD65320" s="193"/>
      <c r="BE65320" s="193"/>
      <c r="BF65320" s="113"/>
      <c r="BG65320" s="193"/>
      <c r="BH65320" s="114"/>
      <c r="BI65320" s="193"/>
      <c r="BJ65320" s="193"/>
      <c r="BK65320" s="193"/>
      <c r="BL65320" s="193"/>
      <c r="BM65320" s="193"/>
      <c r="BN65320" s="193"/>
      <c r="BO65320" s="193"/>
      <c r="BP65320" s="193"/>
      <c r="BQ65320" s="193"/>
      <c r="BR65320" s="193"/>
      <c r="BS65320" s="193"/>
      <c r="BT65320" s="193"/>
      <c r="BU65320" s="193"/>
      <c r="BV65320" s="193"/>
      <c r="BW65320" s="193"/>
      <c r="BX65320" s="193"/>
      <c r="BY65320" s="193"/>
      <c r="BZ65320" s="193"/>
      <c r="CA65320" s="193"/>
      <c r="CB65320" s="193"/>
      <c r="CC65320" s="193"/>
      <c r="CD65320" s="113"/>
      <c r="CE65320" s="113"/>
      <c r="CF65320" s="193"/>
      <c r="CG65320" s="193"/>
      <c r="CH65320" s="193"/>
      <c r="CI65320" s="193"/>
      <c r="CJ65320" s="193"/>
      <c r="CK65320" s="193"/>
      <c r="CL65320" s="193"/>
      <c r="CM65320" s="193"/>
      <c r="CN65320" s="193"/>
      <c r="CO65320" s="113"/>
      <c r="CP65320" s="193"/>
      <c r="CQ65320" s="193"/>
      <c r="CR65320" s="193"/>
      <c r="CS65320" s="193"/>
      <c r="CT65320" s="113"/>
      <c r="CU65320" s="193"/>
      <c r="CV65320" s="193"/>
      <c r="CW65320" s="193"/>
      <c r="CX65320" s="193"/>
      <c r="CY65320" s="113"/>
      <c r="CZ65320" s="193"/>
      <c r="DA65320" s="193"/>
      <c r="DB65320" s="193"/>
      <c r="DC65320" s="193"/>
      <c r="DD65320" s="113"/>
      <c r="DE65320" s="193"/>
      <c r="DF65320" s="193"/>
      <c r="DG65320" s="193"/>
      <c r="DH65320" s="193"/>
      <c r="DI65320" s="113"/>
      <c r="DJ65320" s="193"/>
      <c r="DK65320" s="193"/>
      <c r="DL65320" s="36"/>
      <c r="DM65320" s="36"/>
      <c r="DN65320" s="115"/>
      <c r="DO65320" s="36"/>
      <c r="DP65320" s="36"/>
      <c r="DQ65320" s="36"/>
      <c r="DR65320" s="193"/>
      <c r="DS65320" s="113"/>
      <c r="DT65320" s="193"/>
      <c r="DU65320" s="193"/>
      <c r="DV65320" s="193"/>
      <c r="DW65320" s="193"/>
      <c r="DX65320" s="113"/>
      <c r="DY65320" s="193"/>
      <c r="DZ65320" s="193"/>
      <c r="EA65320" s="193"/>
      <c r="EB65320" s="193"/>
      <c r="EC65320" s="113"/>
      <c r="ED65320" s="193"/>
      <c r="EE65320" s="114"/>
      <c r="EF65320" s="193"/>
      <c r="EG65320" s="193"/>
      <c r="EH65320" s="193"/>
      <c r="EI65320" s="193"/>
      <c r="EJ65320" s="193"/>
      <c r="EK65320" s="193"/>
      <c r="EL65320" s="193"/>
      <c r="EM65320" s="193"/>
      <c r="EN65320" s="193"/>
      <c r="EO65320" s="193"/>
      <c r="EP65320" s="193"/>
      <c r="EQ65320" s="193"/>
      <c r="ER65320" s="193"/>
      <c r="ES65320" s="193"/>
      <c r="ET65320" s="193"/>
      <c r="EU65320" s="193"/>
      <c r="EV65320" s="193"/>
      <c r="EW65320" s="193"/>
      <c r="EX65320" s="193"/>
      <c r="EY65320" s="193"/>
      <c r="EZ65320" s="193"/>
      <c r="FA65320" s="193"/>
      <c r="FB65320" s="193"/>
      <c r="FC65320" s="193"/>
      <c r="FD65320" s="193"/>
      <c r="FE65320" s="113"/>
      <c r="FF65320" s="113"/>
      <c r="FG65320" s="193"/>
      <c r="FH65320" s="193"/>
      <c r="FI65320" s="193"/>
      <c r="FJ65320" s="193"/>
      <c r="FK65320" s="193"/>
      <c r="FL65320" s="193"/>
      <c r="FM65320" s="193"/>
      <c r="FN65320" s="193"/>
      <c r="FO65320" s="113"/>
      <c r="FP65320" s="193"/>
      <c r="FQ65320" s="193"/>
      <c r="FR65320" s="193"/>
      <c r="FS65320" s="193"/>
      <c r="FT65320" s="113"/>
      <c r="FU65320" s="193"/>
      <c r="FV65320" s="193"/>
      <c r="FW65320" s="193"/>
      <c r="FX65320" s="193"/>
      <c r="FY65320" s="113"/>
      <c r="FZ65320" s="193"/>
      <c r="GA65320" s="193"/>
      <c r="GB65320" s="193"/>
      <c r="GC65320" s="193"/>
      <c r="GD65320" s="113"/>
      <c r="GE65320" s="193"/>
      <c r="GF65320" s="193"/>
      <c r="GG65320" s="193"/>
      <c r="GH65320" s="193"/>
      <c r="GI65320" s="113"/>
      <c r="GJ65320" s="193"/>
      <c r="GK65320" s="193"/>
      <c r="GL65320" s="36"/>
      <c r="GM65320" s="36"/>
      <c r="GN65320" s="115"/>
      <c r="GO65320" s="36"/>
      <c r="GP65320" s="36"/>
      <c r="GQ65320" s="36"/>
      <c r="GR65320" s="193"/>
      <c r="GS65320" s="113"/>
      <c r="GT65320" s="193"/>
      <c r="GU65320" s="193"/>
      <c r="GV65320" s="193"/>
      <c r="GW65320" s="193"/>
      <c r="GX65320" s="113"/>
      <c r="GY65320" s="193"/>
      <c r="GZ65320" s="193"/>
      <c r="HA65320" s="193"/>
      <c r="HB65320" s="193"/>
      <c r="HC65320" s="113"/>
      <c r="HD65320" s="193"/>
      <c r="HE65320" s="114"/>
      <c r="HF65320" s="193"/>
      <c r="HG65320" s="193"/>
      <c r="HH65320" s="193"/>
      <c r="HI65320" s="193"/>
      <c r="HJ65320" s="193"/>
      <c r="HK65320" s="193"/>
      <c r="HL65320" s="193"/>
      <c r="HM65320" s="193"/>
      <c r="HN65320" s="193"/>
      <c r="HO65320" s="193"/>
      <c r="HP65320" s="193"/>
      <c r="HQ65320" s="193"/>
      <c r="HR65320" s="193"/>
      <c r="HS65320" s="193"/>
      <c r="HT65320" s="193"/>
      <c r="HU65320" s="193"/>
      <c r="HV65320" s="193"/>
      <c r="HW65320" s="193"/>
      <c r="HX65320" s="193"/>
      <c r="HY65320" s="193"/>
      <c r="HZ65320" s="193"/>
      <c r="IA65320" s="193"/>
      <c r="IB65320" s="193"/>
      <c r="IC65320" s="193"/>
      <c r="ID65320" s="193"/>
      <c r="IE65320" s="193"/>
      <c r="IF65320" s="193"/>
      <c r="IG65320" s="193"/>
      <c r="IH65320" s="193"/>
      <c r="II65320" s="193"/>
      <c r="IJ65320" s="113"/>
      <c r="IK65320" s="193"/>
      <c r="IL65320" s="193"/>
      <c r="IM65320" s="193"/>
      <c r="IN65320" s="193"/>
      <c r="IO65320" s="193"/>
      <c r="IP65320" s="193"/>
      <c r="IQ65320" s="193"/>
      <c r="IR65320" s="193"/>
      <c r="IS65320" s="193"/>
      <c r="IT65320" s="193"/>
      <c r="IU65320" s="193"/>
      <c r="IV65320" s="193"/>
      <c r="IW65320" s="193"/>
      <c r="IX65320" s="193"/>
      <c r="IY65320" s="193"/>
      <c r="IZ65320" s="193"/>
      <c r="JA65320" s="193"/>
      <c r="JB65320" s="193"/>
      <c r="JC65320" s="193"/>
      <c r="JD65320" s="193"/>
      <c r="JE65320" s="193"/>
      <c r="JF65320" s="193"/>
      <c r="JG65320" s="193"/>
      <c r="JH65320" s="193"/>
      <c r="JI65320" s="193"/>
      <c r="JJ65320" s="193"/>
      <c r="JK65320" s="193"/>
      <c r="JL65320" s="193"/>
      <c r="JM65320" s="193"/>
      <c r="JN65320" s="193"/>
      <c r="JO65320" s="193"/>
      <c r="JP65320" s="193"/>
      <c r="JQ65320" s="193"/>
    </row>
    <row r="65321" spans="1:277" s="8" customFormat="1">
      <c r="A65321" s="193"/>
      <c r="B65321" s="193"/>
      <c r="C65321" s="193"/>
      <c r="D65321" s="193"/>
      <c r="E65321" s="193"/>
      <c r="F65321" s="193"/>
      <c r="G65321" s="193"/>
      <c r="H65321" s="193"/>
      <c r="J65321" s="193"/>
      <c r="K65321" s="193"/>
      <c r="L65321" s="193"/>
      <c r="M65321" s="193"/>
      <c r="N65321" s="193"/>
      <c r="O65321" s="193"/>
      <c r="P65321" s="193"/>
      <c r="Q65321" s="193"/>
      <c r="R65321" s="113"/>
      <c r="S65321" s="193"/>
      <c r="T65321" s="193"/>
      <c r="U65321" s="193"/>
      <c r="V65321" s="193"/>
      <c r="W65321" s="113"/>
      <c r="X65321" s="193"/>
      <c r="Y65321" s="193"/>
      <c r="Z65321" s="193"/>
      <c r="AA65321" s="193"/>
      <c r="AB65321" s="113"/>
      <c r="AC65321" s="193"/>
      <c r="AD65321" s="193"/>
      <c r="AE65321" s="193"/>
      <c r="AF65321" s="193"/>
      <c r="AG65321" s="113"/>
      <c r="AH65321" s="193"/>
      <c r="AI65321" s="193"/>
      <c r="AJ65321" s="193"/>
      <c r="AK65321" s="193"/>
      <c r="AL65321" s="113"/>
      <c r="AM65321" s="193"/>
      <c r="AN65321" s="193"/>
      <c r="AO65321" s="36"/>
      <c r="AP65321" s="36"/>
      <c r="AQ65321" s="115"/>
      <c r="AR65321" s="36"/>
      <c r="AS65321" s="36"/>
      <c r="AT65321" s="36"/>
      <c r="AU65321" s="193"/>
      <c r="AV65321" s="113"/>
      <c r="AW65321" s="193"/>
      <c r="AX65321" s="193"/>
      <c r="AY65321" s="193"/>
      <c r="AZ65321" s="193"/>
      <c r="BA65321" s="113"/>
      <c r="BB65321" s="193"/>
      <c r="BC65321" s="193"/>
      <c r="BD65321" s="193"/>
      <c r="BE65321" s="193"/>
      <c r="BF65321" s="113"/>
      <c r="BG65321" s="193"/>
      <c r="BH65321" s="114"/>
      <c r="BI65321" s="193"/>
      <c r="BJ65321" s="193"/>
      <c r="BK65321" s="193"/>
      <c r="BL65321" s="193"/>
      <c r="BM65321" s="193"/>
      <c r="BN65321" s="193"/>
      <c r="BO65321" s="193"/>
      <c r="BP65321" s="193"/>
      <c r="BQ65321" s="193"/>
      <c r="BR65321" s="193"/>
      <c r="BS65321" s="193"/>
      <c r="BT65321" s="193"/>
      <c r="BU65321" s="193"/>
      <c r="BV65321" s="193"/>
      <c r="BW65321" s="193"/>
      <c r="BX65321" s="193"/>
      <c r="BY65321" s="193"/>
      <c r="BZ65321" s="193"/>
      <c r="CA65321" s="193"/>
      <c r="CB65321" s="193"/>
      <c r="CC65321" s="193"/>
      <c r="CD65321" s="113"/>
      <c r="CE65321" s="113"/>
      <c r="CF65321" s="193"/>
      <c r="CG65321" s="193"/>
      <c r="CH65321" s="193"/>
      <c r="CI65321" s="193"/>
      <c r="CJ65321" s="193"/>
      <c r="CK65321" s="193"/>
      <c r="CL65321" s="193"/>
      <c r="CM65321" s="193"/>
      <c r="CN65321" s="193"/>
      <c r="CO65321" s="113"/>
      <c r="CP65321" s="193"/>
      <c r="CQ65321" s="193"/>
      <c r="CR65321" s="193"/>
      <c r="CS65321" s="193"/>
      <c r="CT65321" s="113"/>
      <c r="CU65321" s="193"/>
      <c r="CV65321" s="193"/>
      <c r="CW65321" s="193"/>
      <c r="CX65321" s="193"/>
      <c r="CY65321" s="113"/>
      <c r="CZ65321" s="193"/>
      <c r="DA65321" s="193"/>
      <c r="DB65321" s="193"/>
      <c r="DC65321" s="193"/>
      <c r="DD65321" s="113"/>
      <c r="DE65321" s="193"/>
      <c r="DF65321" s="193"/>
      <c r="DG65321" s="193"/>
      <c r="DH65321" s="193"/>
      <c r="DI65321" s="113"/>
      <c r="DJ65321" s="193"/>
      <c r="DK65321" s="193"/>
      <c r="DL65321" s="36"/>
      <c r="DM65321" s="36"/>
      <c r="DN65321" s="115"/>
      <c r="DO65321" s="36"/>
      <c r="DP65321" s="36"/>
      <c r="DQ65321" s="36"/>
      <c r="DR65321" s="193"/>
      <c r="DS65321" s="113"/>
      <c r="DT65321" s="193"/>
      <c r="DU65321" s="193"/>
      <c r="DV65321" s="193"/>
      <c r="DW65321" s="193"/>
      <c r="DX65321" s="113"/>
      <c r="DY65321" s="193"/>
      <c r="DZ65321" s="193"/>
      <c r="EA65321" s="193"/>
      <c r="EB65321" s="193"/>
      <c r="EC65321" s="113"/>
      <c r="ED65321" s="193"/>
      <c r="EE65321" s="114"/>
      <c r="EF65321" s="193"/>
      <c r="EG65321" s="193"/>
      <c r="EH65321" s="193"/>
      <c r="EI65321" s="193"/>
      <c r="EJ65321" s="193"/>
      <c r="EK65321" s="193"/>
      <c r="EL65321" s="193"/>
      <c r="EM65321" s="193"/>
      <c r="EN65321" s="193"/>
      <c r="EO65321" s="193"/>
      <c r="EP65321" s="193"/>
      <c r="EQ65321" s="193"/>
      <c r="ER65321" s="193"/>
      <c r="ES65321" s="193"/>
      <c r="ET65321" s="193"/>
      <c r="EU65321" s="193"/>
      <c r="EV65321" s="193"/>
      <c r="EW65321" s="193"/>
      <c r="EX65321" s="193"/>
      <c r="EY65321" s="193"/>
      <c r="EZ65321" s="193"/>
      <c r="FA65321" s="193"/>
      <c r="FB65321" s="193"/>
      <c r="FC65321" s="193"/>
      <c r="FD65321" s="193"/>
      <c r="FE65321" s="113"/>
      <c r="FF65321" s="113"/>
      <c r="FG65321" s="193"/>
      <c r="FH65321" s="193"/>
      <c r="FI65321" s="193"/>
      <c r="FJ65321" s="193"/>
      <c r="FK65321" s="193"/>
      <c r="FL65321" s="193"/>
      <c r="FM65321" s="193"/>
      <c r="FN65321" s="193"/>
      <c r="FO65321" s="113"/>
      <c r="FP65321" s="193"/>
      <c r="FQ65321" s="193"/>
      <c r="FR65321" s="193"/>
      <c r="FS65321" s="193"/>
      <c r="FT65321" s="113"/>
      <c r="FU65321" s="193"/>
      <c r="FV65321" s="193"/>
      <c r="FW65321" s="193"/>
      <c r="FX65321" s="193"/>
      <c r="FY65321" s="113"/>
      <c r="FZ65321" s="193"/>
      <c r="GA65321" s="193"/>
      <c r="GB65321" s="193"/>
      <c r="GC65321" s="193"/>
      <c r="GD65321" s="113"/>
      <c r="GE65321" s="193"/>
      <c r="GF65321" s="193"/>
      <c r="GG65321" s="193"/>
      <c r="GH65321" s="193"/>
      <c r="GI65321" s="113"/>
      <c r="GJ65321" s="193"/>
      <c r="GK65321" s="193"/>
      <c r="GL65321" s="36"/>
      <c r="GM65321" s="36"/>
      <c r="GN65321" s="115"/>
      <c r="GO65321" s="36"/>
      <c r="GP65321" s="36"/>
      <c r="GQ65321" s="36"/>
      <c r="GR65321" s="193"/>
      <c r="GS65321" s="113"/>
      <c r="GT65321" s="193"/>
      <c r="GU65321" s="193"/>
      <c r="GV65321" s="193"/>
      <c r="GW65321" s="193"/>
      <c r="GX65321" s="113"/>
      <c r="GY65321" s="193"/>
      <c r="GZ65321" s="193"/>
      <c r="HA65321" s="193"/>
      <c r="HB65321" s="193"/>
      <c r="HC65321" s="113"/>
      <c r="HD65321" s="193"/>
      <c r="HE65321" s="114"/>
      <c r="HF65321" s="193"/>
      <c r="HG65321" s="193"/>
      <c r="HH65321" s="193"/>
      <c r="HI65321" s="193"/>
      <c r="HJ65321" s="193"/>
      <c r="HK65321" s="193"/>
      <c r="HL65321" s="193"/>
      <c r="HM65321" s="193"/>
      <c r="HN65321" s="193"/>
      <c r="HO65321" s="193"/>
      <c r="HP65321" s="193"/>
      <c r="HQ65321" s="193"/>
      <c r="HR65321" s="193"/>
      <c r="HS65321" s="193"/>
      <c r="HT65321" s="193"/>
      <c r="HU65321" s="193"/>
      <c r="HV65321" s="193"/>
      <c r="HW65321" s="193"/>
      <c r="HX65321" s="193"/>
      <c r="HY65321" s="193"/>
      <c r="HZ65321" s="193"/>
      <c r="IA65321" s="193"/>
      <c r="IB65321" s="193"/>
      <c r="IC65321" s="193"/>
      <c r="ID65321" s="193"/>
      <c r="IE65321" s="193"/>
      <c r="IF65321" s="193"/>
      <c r="IG65321" s="193"/>
      <c r="IH65321" s="193"/>
      <c r="II65321" s="193"/>
      <c r="IJ65321" s="113"/>
      <c r="IK65321" s="193"/>
      <c r="IL65321" s="193"/>
      <c r="IM65321" s="193"/>
      <c r="IN65321" s="193"/>
      <c r="IO65321" s="193"/>
      <c r="IP65321" s="193"/>
      <c r="IQ65321" s="193"/>
      <c r="IR65321" s="193"/>
      <c r="IS65321" s="193"/>
      <c r="IT65321" s="193"/>
      <c r="IU65321" s="193"/>
      <c r="IV65321" s="193"/>
      <c r="IW65321" s="193"/>
      <c r="IX65321" s="193"/>
      <c r="IY65321" s="193"/>
      <c r="IZ65321" s="193"/>
      <c r="JA65321" s="193"/>
      <c r="JB65321" s="193"/>
      <c r="JC65321" s="193"/>
      <c r="JD65321" s="193"/>
      <c r="JE65321" s="193"/>
      <c r="JF65321" s="193"/>
      <c r="JG65321" s="193"/>
      <c r="JH65321" s="193"/>
      <c r="JI65321" s="193"/>
      <c r="JJ65321" s="193"/>
      <c r="JK65321" s="193"/>
      <c r="JL65321" s="193"/>
      <c r="JM65321" s="193"/>
      <c r="JN65321" s="193"/>
      <c r="JO65321" s="193"/>
      <c r="JP65321" s="193"/>
      <c r="JQ65321" s="193"/>
    </row>
    <row r="65322" spans="1:277" s="8" customFormat="1">
      <c r="A65322" s="193"/>
      <c r="B65322" s="193"/>
      <c r="C65322" s="193"/>
      <c r="D65322" s="193"/>
      <c r="E65322" s="193"/>
      <c r="F65322" s="193"/>
      <c r="G65322" s="193"/>
      <c r="H65322" s="193"/>
      <c r="J65322" s="193"/>
      <c r="K65322" s="193"/>
      <c r="L65322" s="193"/>
      <c r="M65322" s="193"/>
      <c r="N65322" s="193"/>
      <c r="O65322" s="193"/>
      <c r="P65322" s="193"/>
      <c r="Q65322" s="193"/>
      <c r="R65322" s="113"/>
      <c r="S65322" s="193"/>
      <c r="T65322" s="193"/>
      <c r="U65322" s="193"/>
      <c r="V65322" s="193"/>
      <c r="W65322" s="113"/>
      <c r="X65322" s="193"/>
      <c r="Y65322" s="193"/>
      <c r="Z65322" s="193"/>
      <c r="AA65322" s="193"/>
      <c r="AB65322" s="113"/>
      <c r="AC65322" s="193"/>
      <c r="AD65322" s="193"/>
      <c r="AE65322" s="193"/>
      <c r="AF65322" s="193"/>
      <c r="AG65322" s="113"/>
      <c r="AH65322" s="193"/>
      <c r="AI65322" s="193"/>
      <c r="AJ65322" s="193"/>
      <c r="AK65322" s="193"/>
      <c r="AL65322" s="113"/>
      <c r="AM65322" s="193"/>
      <c r="AN65322" s="193"/>
      <c r="AO65322" s="36"/>
      <c r="AP65322" s="36"/>
      <c r="AQ65322" s="115"/>
      <c r="AR65322" s="36"/>
      <c r="AS65322" s="36"/>
      <c r="AT65322" s="36"/>
      <c r="AU65322" s="193"/>
      <c r="AV65322" s="113"/>
      <c r="AW65322" s="193"/>
      <c r="AX65322" s="193"/>
      <c r="AY65322" s="193"/>
      <c r="AZ65322" s="193"/>
      <c r="BA65322" s="113"/>
      <c r="BB65322" s="193"/>
      <c r="BC65322" s="193"/>
      <c r="BD65322" s="193"/>
      <c r="BE65322" s="193"/>
      <c r="BF65322" s="113"/>
      <c r="BG65322" s="193"/>
      <c r="BH65322" s="114"/>
      <c r="BI65322" s="193"/>
      <c r="BJ65322" s="193"/>
      <c r="BK65322" s="193"/>
      <c r="BL65322" s="193"/>
      <c r="BM65322" s="193"/>
      <c r="BN65322" s="193"/>
      <c r="BO65322" s="193"/>
      <c r="BP65322" s="193"/>
      <c r="BQ65322" s="193"/>
      <c r="BR65322" s="193"/>
      <c r="BS65322" s="193"/>
      <c r="BT65322" s="193"/>
      <c r="BU65322" s="193"/>
      <c r="BV65322" s="193"/>
      <c r="BW65322" s="193"/>
      <c r="BX65322" s="193"/>
      <c r="BY65322" s="193"/>
      <c r="BZ65322" s="193"/>
      <c r="CA65322" s="193"/>
      <c r="CB65322" s="193"/>
      <c r="CC65322" s="193"/>
      <c r="CD65322" s="113"/>
      <c r="CE65322" s="113"/>
      <c r="CF65322" s="193"/>
      <c r="CG65322" s="193"/>
      <c r="CH65322" s="193"/>
      <c r="CI65322" s="193"/>
      <c r="CJ65322" s="193"/>
      <c r="CK65322" s="193"/>
      <c r="CL65322" s="193"/>
      <c r="CM65322" s="193"/>
      <c r="CN65322" s="193"/>
      <c r="CO65322" s="113"/>
      <c r="CP65322" s="193"/>
      <c r="CQ65322" s="193"/>
      <c r="CR65322" s="193"/>
      <c r="CS65322" s="193"/>
      <c r="CT65322" s="113"/>
      <c r="CU65322" s="193"/>
      <c r="CV65322" s="193"/>
      <c r="CW65322" s="193"/>
      <c r="CX65322" s="193"/>
      <c r="CY65322" s="113"/>
      <c r="CZ65322" s="193"/>
      <c r="DA65322" s="193"/>
      <c r="DB65322" s="193"/>
      <c r="DC65322" s="193"/>
      <c r="DD65322" s="113"/>
      <c r="DE65322" s="193"/>
      <c r="DF65322" s="193"/>
      <c r="DG65322" s="193"/>
      <c r="DH65322" s="193"/>
      <c r="DI65322" s="113"/>
      <c r="DJ65322" s="193"/>
      <c r="DK65322" s="193"/>
      <c r="DL65322" s="36"/>
      <c r="DM65322" s="36"/>
      <c r="DN65322" s="115"/>
      <c r="DO65322" s="36"/>
      <c r="DP65322" s="36"/>
      <c r="DQ65322" s="36"/>
      <c r="DR65322" s="193"/>
      <c r="DS65322" s="113"/>
      <c r="DT65322" s="193"/>
      <c r="DU65322" s="193"/>
      <c r="DV65322" s="193"/>
      <c r="DW65322" s="193"/>
      <c r="DX65322" s="113"/>
      <c r="DY65322" s="193"/>
      <c r="DZ65322" s="193"/>
      <c r="EA65322" s="193"/>
      <c r="EB65322" s="193"/>
      <c r="EC65322" s="113"/>
      <c r="ED65322" s="193"/>
      <c r="EE65322" s="114"/>
      <c r="EF65322" s="193"/>
      <c r="EG65322" s="193"/>
      <c r="EH65322" s="193"/>
      <c r="EI65322" s="193"/>
      <c r="EJ65322" s="193"/>
      <c r="EK65322" s="193"/>
      <c r="EL65322" s="193"/>
      <c r="EM65322" s="193"/>
      <c r="EN65322" s="193"/>
      <c r="EO65322" s="193"/>
      <c r="EP65322" s="193"/>
      <c r="EQ65322" s="193"/>
      <c r="ER65322" s="193"/>
      <c r="ES65322" s="193"/>
      <c r="ET65322" s="193"/>
      <c r="EU65322" s="193"/>
      <c r="EV65322" s="193"/>
      <c r="EW65322" s="193"/>
      <c r="EX65322" s="193"/>
      <c r="EY65322" s="193"/>
      <c r="EZ65322" s="193"/>
      <c r="FA65322" s="193"/>
      <c r="FB65322" s="193"/>
      <c r="FC65322" s="193"/>
      <c r="FD65322" s="193"/>
      <c r="FE65322" s="113"/>
      <c r="FF65322" s="113"/>
      <c r="FG65322" s="193"/>
      <c r="FH65322" s="193"/>
      <c r="FI65322" s="193"/>
      <c r="FJ65322" s="193"/>
      <c r="FK65322" s="193"/>
      <c r="FL65322" s="193"/>
      <c r="FM65322" s="193"/>
      <c r="FN65322" s="193"/>
      <c r="FO65322" s="113"/>
      <c r="FP65322" s="193"/>
      <c r="FQ65322" s="193"/>
      <c r="FR65322" s="193"/>
      <c r="FS65322" s="193"/>
      <c r="FT65322" s="113"/>
      <c r="FU65322" s="193"/>
      <c r="FV65322" s="193"/>
      <c r="FW65322" s="193"/>
      <c r="FX65322" s="193"/>
      <c r="FY65322" s="113"/>
      <c r="FZ65322" s="193"/>
      <c r="GA65322" s="193"/>
      <c r="GB65322" s="193"/>
      <c r="GC65322" s="193"/>
      <c r="GD65322" s="113"/>
      <c r="GE65322" s="193"/>
      <c r="GF65322" s="193"/>
      <c r="GG65322" s="193"/>
      <c r="GH65322" s="193"/>
      <c r="GI65322" s="113"/>
      <c r="GJ65322" s="193"/>
      <c r="GK65322" s="193"/>
      <c r="GL65322" s="36"/>
      <c r="GM65322" s="36"/>
      <c r="GN65322" s="115"/>
      <c r="GO65322" s="36"/>
      <c r="GP65322" s="36"/>
      <c r="GQ65322" s="36"/>
      <c r="GR65322" s="193"/>
      <c r="GS65322" s="113"/>
      <c r="GT65322" s="193"/>
      <c r="GU65322" s="193"/>
      <c r="GV65322" s="193"/>
      <c r="GW65322" s="193"/>
      <c r="GX65322" s="113"/>
      <c r="GY65322" s="193"/>
      <c r="GZ65322" s="193"/>
      <c r="HA65322" s="193"/>
      <c r="HB65322" s="193"/>
      <c r="HC65322" s="113"/>
      <c r="HD65322" s="193"/>
      <c r="HE65322" s="114"/>
      <c r="HF65322" s="193"/>
      <c r="HG65322" s="193"/>
      <c r="HH65322" s="193"/>
      <c r="HI65322" s="193"/>
      <c r="HJ65322" s="193"/>
      <c r="HK65322" s="193"/>
      <c r="HL65322" s="193"/>
      <c r="HM65322" s="193"/>
      <c r="HN65322" s="193"/>
      <c r="HO65322" s="193"/>
      <c r="HP65322" s="193"/>
      <c r="HQ65322" s="193"/>
      <c r="HR65322" s="193"/>
      <c r="HS65322" s="193"/>
      <c r="HT65322" s="193"/>
      <c r="HU65322" s="193"/>
      <c r="HV65322" s="193"/>
      <c r="HW65322" s="193"/>
      <c r="HX65322" s="193"/>
      <c r="HY65322" s="193"/>
      <c r="HZ65322" s="193"/>
      <c r="IA65322" s="193"/>
      <c r="IB65322" s="193"/>
      <c r="IC65322" s="193"/>
      <c r="ID65322" s="193"/>
      <c r="IE65322" s="193"/>
      <c r="IF65322" s="193"/>
      <c r="IG65322" s="193"/>
      <c r="IH65322" s="193"/>
      <c r="II65322" s="193"/>
      <c r="IJ65322" s="113"/>
      <c r="IK65322" s="193"/>
      <c r="IL65322" s="193"/>
      <c r="IM65322" s="193"/>
      <c r="IN65322" s="193"/>
      <c r="IO65322" s="193"/>
      <c r="IP65322" s="193"/>
      <c r="IQ65322" s="193"/>
      <c r="IR65322" s="193"/>
      <c r="IS65322" s="193"/>
      <c r="IT65322" s="193"/>
      <c r="IU65322" s="193"/>
      <c r="IV65322" s="193"/>
      <c r="IW65322" s="193"/>
      <c r="IX65322" s="193"/>
      <c r="IY65322" s="193"/>
      <c r="IZ65322" s="193"/>
      <c r="JA65322" s="193"/>
      <c r="JB65322" s="193"/>
      <c r="JC65322" s="193"/>
      <c r="JD65322" s="193"/>
      <c r="JE65322" s="193"/>
      <c r="JF65322" s="193"/>
      <c r="JG65322" s="193"/>
      <c r="JH65322" s="193"/>
      <c r="JI65322" s="193"/>
      <c r="JJ65322" s="193"/>
      <c r="JK65322" s="193"/>
      <c r="JL65322" s="193"/>
      <c r="JM65322" s="193"/>
      <c r="JN65322" s="193"/>
      <c r="JO65322" s="193"/>
      <c r="JP65322" s="193"/>
      <c r="JQ65322" s="193"/>
    </row>
  </sheetData>
  <phoneticPr fontId="2" type="noConversion"/>
  <conditionalFormatting sqref="C43">
    <cfRule type="cellIs" dxfId="19" priority="37" operator="equal">
      <formula>"優先取錄"</formula>
    </cfRule>
    <cfRule type="cellIs" dxfId="18" priority="38" operator="equal">
      <formula>"退出"</formula>
    </cfRule>
    <cfRule type="cellIs" dxfId="17" priority="39" operator="equal">
      <formula>"待交表"</formula>
    </cfRule>
    <cfRule type="cellIs" dxfId="16" priority="40" operator="equal">
      <formula>"已收表"</formula>
    </cfRule>
  </conditionalFormatting>
  <conditionalFormatting sqref="C34:C42">
    <cfRule type="cellIs" dxfId="11" priority="1" operator="equal">
      <formula>"優先取錄"</formula>
    </cfRule>
    <cfRule type="cellIs" dxfId="10" priority="2" operator="equal">
      <formula>"退出"</formula>
    </cfRule>
    <cfRule type="cellIs" dxfId="9" priority="3" operator="equal">
      <formula>"待交表"</formula>
    </cfRule>
    <cfRule type="cellIs" dxfId="8" priority="4" operator="equal">
      <formula>"已收表"</formula>
    </cfRule>
  </conditionalFormatting>
  <pageMargins left="0.94488188976377963" right="0.74803149606299213" top="0.98425196850393704" bottom="0.74803149606299213" header="0.51181102362204722" footer="0.51181102362204722"/>
  <pageSetup paperSize="9" scale="10" fitToWidth="0" orientation="landscape" horizontalDpi="4294967293" r:id="rId1"/>
  <headerFooter alignWithMargins="0">
    <oddHeader>&amp;C&amp;"新細明體,粗體"&amp;16&amp;U&amp;A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K43"/>
  <sheetViews>
    <sheetView zoomScaleNormal="100" workbookViewId="0">
      <pane xSplit="3" ySplit="1" topLeftCell="D2" activePane="bottomRight" state="frozen"/>
      <selection sqref="A1:IV65536"/>
      <selection pane="topRight" sqref="A1:IV65536"/>
      <selection pane="bottomLeft" sqref="A1:IV65536"/>
      <selection pane="bottomRight" activeCell="C41" sqref="C41"/>
    </sheetView>
  </sheetViews>
  <sheetFormatPr defaultRowHeight="16.2"/>
  <cols>
    <col min="1" max="1" width="3.44140625" customWidth="1"/>
    <col min="2" max="2" width="9.21875" customWidth="1"/>
    <col min="3" max="3" width="4.6640625" customWidth="1"/>
    <col min="4" max="4" width="9.6640625" customWidth="1"/>
    <col min="5" max="5" width="7" style="76" customWidth="1"/>
    <col min="6" max="6" width="9.44140625" customWidth="1"/>
    <col min="7" max="7" width="6.6640625" style="76" customWidth="1"/>
    <col min="8" max="8" width="9.21875" customWidth="1"/>
    <col min="9" max="9" width="6.6640625" style="76" customWidth="1"/>
  </cols>
  <sheetData>
    <row r="1" spans="1:9" s="3" customFormat="1" ht="98.25" customHeight="1">
      <c r="A1" s="43" t="s">
        <v>0</v>
      </c>
      <c r="B1" s="44" t="s">
        <v>1</v>
      </c>
      <c r="C1" s="44" t="s">
        <v>2</v>
      </c>
      <c r="D1" s="44" t="s">
        <v>10</v>
      </c>
      <c r="E1" s="130" t="s">
        <v>25</v>
      </c>
      <c r="F1" s="44" t="s">
        <v>13</v>
      </c>
      <c r="G1" s="66" t="s">
        <v>14</v>
      </c>
      <c r="H1" s="44" t="s">
        <v>11</v>
      </c>
      <c r="I1" s="66" t="s">
        <v>15</v>
      </c>
    </row>
    <row r="2" spans="1:9" s="6" customFormat="1" ht="24" customHeight="1">
      <c r="A2" s="84">
        <v>1</v>
      </c>
      <c r="B2" s="211" t="str">
        <f>火花營獎勵記錄!B2</f>
        <v>XXX</v>
      </c>
      <c r="C2" s="207" t="str">
        <f>火花營獎勵記錄!C2</f>
        <v>S1a</v>
      </c>
      <c r="D2" s="73">
        <v>44149</v>
      </c>
      <c r="E2" s="81">
        <v>44219</v>
      </c>
      <c r="F2" s="73">
        <v>44296</v>
      </c>
      <c r="G2" s="80"/>
      <c r="H2" s="73">
        <v>44219</v>
      </c>
      <c r="I2" s="80"/>
    </row>
    <row r="3" spans="1:9" s="6" customFormat="1" ht="24" customHeight="1">
      <c r="A3" s="84">
        <v>2</v>
      </c>
      <c r="B3" s="211" t="str">
        <f>火花營獎勵記錄!B3</f>
        <v>XXX</v>
      </c>
      <c r="C3" s="207" t="str">
        <f>火花營獎勵記錄!C3</f>
        <v>S1a</v>
      </c>
      <c r="D3" s="73">
        <v>44149</v>
      </c>
      <c r="E3" s="81">
        <v>44219</v>
      </c>
      <c r="F3" s="73">
        <v>44296</v>
      </c>
      <c r="G3" s="80"/>
      <c r="H3" s="73">
        <v>44219</v>
      </c>
      <c r="I3" s="80"/>
    </row>
    <row r="4" spans="1:9" s="6" customFormat="1" ht="24" customHeight="1">
      <c r="A4" s="84">
        <v>3</v>
      </c>
      <c r="B4" s="211" t="str">
        <f>火花營獎勵記錄!B4</f>
        <v>XXX</v>
      </c>
      <c r="C4" s="207" t="str">
        <f>火花營獎勵記錄!C4</f>
        <v>S1a</v>
      </c>
      <c r="D4" s="73">
        <v>44149</v>
      </c>
      <c r="E4" s="81"/>
      <c r="F4" s="73"/>
      <c r="G4" s="80"/>
      <c r="H4" s="73"/>
      <c r="I4" s="80"/>
    </row>
    <row r="5" spans="1:9" s="6" customFormat="1" ht="24" customHeight="1">
      <c r="A5" s="84">
        <v>4</v>
      </c>
      <c r="B5" s="211" t="str">
        <f>火花營獎勵記錄!B5</f>
        <v>XXX</v>
      </c>
      <c r="C5" s="207" t="str">
        <f>火花營獎勵記錄!C5</f>
        <v>S1a</v>
      </c>
      <c r="D5" s="73">
        <v>44149</v>
      </c>
      <c r="E5" s="81">
        <v>44219</v>
      </c>
      <c r="F5" s="73">
        <v>44296</v>
      </c>
      <c r="G5" s="80"/>
      <c r="H5" s="73">
        <v>44219</v>
      </c>
      <c r="I5" s="80"/>
    </row>
    <row r="6" spans="1:9" s="6" customFormat="1" ht="24" customHeight="1">
      <c r="A6" s="84">
        <v>5</v>
      </c>
      <c r="B6" s="211" t="str">
        <f>火花營獎勵記錄!B6</f>
        <v>XXX</v>
      </c>
      <c r="C6" s="207" t="str">
        <f>火花營獎勵記錄!C6</f>
        <v>S1a</v>
      </c>
      <c r="D6" s="73">
        <v>44149</v>
      </c>
      <c r="E6" s="81">
        <v>44219</v>
      </c>
      <c r="F6" s="73"/>
      <c r="G6" s="80"/>
      <c r="H6" s="73">
        <v>44219</v>
      </c>
      <c r="I6" s="80"/>
    </row>
    <row r="7" spans="1:9" s="6" customFormat="1" ht="24" customHeight="1">
      <c r="A7" s="84">
        <v>6</v>
      </c>
      <c r="B7" s="211" t="str">
        <f>火花營獎勵記錄!B7</f>
        <v>XXX</v>
      </c>
      <c r="C7" s="207" t="str">
        <f>火花營獎勵記錄!C7</f>
        <v>S1a</v>
      </c>
      <c r="D7" s="73">
        <v>44149</v>
      </c>
      <c r="E7" s="81">
        <v>44219</v>
      </c>
      <c r="F7" s="73">
        <v>44296</v>
      </c>
      <c r="G7" s="80"/>
      <c r="H7" s="73">
        <v>44219</v>
      </c>
      <c r="I7" s="80"/>
    </row>
    <row r="8" spans="1:9" s="6" customFormat="1" ht="24" customHeight="1">
      <c r="A8" s="84">
        <v>7</v>
      </c>
      <c r="B8" s="211" t="str">
        <f>火花營獎勵記錄!B8</f>
        <v>XXX</v>
      </c>
      <c r="C8" s="207" t="str">
        <f>火花營獎勵記錄!C8</f>
        <v>S1a</v>
      </c>
      <c r="D8" s="73">
        <v>44149</v>
      </c>
      <c r="E8" s="81">
        <v>44219</v>
      </c>
      <c r="F8" s="73">
        <v>44296</v>
      </c>
      <c r="G8" s="80"/>
      <c r="H8" s="73">
        <v>44219</v>
      </c>
      <c r="I8" s="80"/>
    </row>
    <row r="9" spans="1:9" s="6" customFormat="1" ht="24" customHeight="1">
      <c r="A9" s="84">
        <v>8</v>
      </c>
      <c r="B9" s="211" t="str">
        <f>火花營獎勵記錄!B9</f>
        <v>XXX</v>
      </c>
      <c r="C9" s="207" t="str">
        <f>火花營獎勵記錄!C9</f>
        <v>S1b</v>
      </c>
      <c r="D9" s="73"/>
      <c r="E9" s="81"/>
      <c r="F9" s="73"/>
      <c r="G9" s="80"/>
      <c r="H9" s="73"/>
      <c r="I9" s="80"/>
    </row>
    <row r="10" spans="1:9" s="6" customFormat="1" ht="24" customHeight="1">
      <c r="A10" s="84">
        <v>9</v>
      </c>
      <c r="B10" s="211" t="str">
        <f>火花營獎勵記錄!B10</f>
        <v>XXX</v>
      </c>
      <c r="C10" s="207" t="str">
        <f>火花營獎勵記錄!C10</f>
        <v>S1b</v>
      </c>
      <c r="D10" s="73">
        <v>44149</v>
      </c>
      <c r="E10" s="81">
        <v>44219</v>
      </c>
      <c r="F10" s="73">
        <v>44296</v>
      </c>
      <c r="G10" s="80"/>
      <c r="H10" s="73">
        <v>44219</v>
      </c>
      <c r="I10" s="80"/>
    </row>
    <row r="11" spans="1:9" ht="24" customHeight="1">
      <c r="A11" s="84">
        <v>10</v>
      </c>
      <c r="B11" s="211" t="str">
        <f>火花營獎勵記錄!B11</f>
        <v>XXX</v>
      </c>
      <c r="C11" s="207" t="str">
        <f>火花營獎勵記錄!C11</f>
        <v>S1b</v>
      </c>
      <c r="D11" s="73">
        <v>44149</v>
      </c>
      <c r="E11" s="81">
        <v>44219</v>
      </c>
      <c r="F11" s="73">
        <v>44296</v>
      </c>
      <c r="G11" s="80"/>
      <c r="H11" s="73">
        <v>44219</v>
      </c>
      <c r="I11" s="80"/>
    </row>
    <row r="12" spans="1:9" s="6" customFormat="1" ht="24" customHeight="1">
      <c r="A12" s="84">
        <v>11</v>
      </c>
      <c r="B12" s="211" t="str">
        <f>火花營獎勵記錄!B12</f>
        <v>XXX</v>
      </c>
      <c r="C12" s="207" t="str">
        <f>火花營獎勵記錄!C12</f>
        <v>S1b</v>
      </c>
      <c r="D12" s="73"/>
      <c r="E12" s="81"/>
      <c r="F12" s="73"/>
      <c r="G12" s="80"/>
      <c r="H12" s="73"/>
      <c r="I12" s="80"/>
    </row>
    <row r="13" spans="1:9" s="6" customFormat="1" ht="24" customHeight="1">
      <c r="A13" s="84">
        <v>12</v>
      </c>
      <c r="B13" s="211" t="str">
        <f>火花營獎勵記錄!B13</f>
        <v>XXX</v>
      </c>
      <c r="C13" s="207" t="str">
        <f>火花營獎勵記錄!C13</f>
        <v>S1b</v>
      </c>
      <c r="D13" s="73">
        <v>44149</v>
      </c>
      <c r="E13" s="81">
        <v>44219</v>
      </c>
      <c r="F13" s="73">
        <v>44296</v>
      </c>
      <c r="G13" s="80"/>
      <c r="H13" s="73">
        <v>44219</v>
      </c>
      <c r="I13" s="80"/>
    </row>
    <row r="14" spans="1:9" s="6" customFormat="1" ht="24" customHeight="1">
      <c r="A14" s="84">
        <v>13</v>
      </c>
      <c r="B14" s="211" t="str">
        <f>火花營獎勵記錄!B14</f>
        <v>XXX</v>
      </c>
      <c r="C14" s="207" t="str">
        <f>火花營獎勵記錄!C14</f>
        <v>S1b</v>
      </c>
      <c r="D14" s="73">
        <v>44149</v>
      </c>
      <c r="E14" s="81">
        <v>44219</v>
      </c>
      <c r="F14" s="73">
        <v>44296</v>
      </c>
      <c r="G14" s="80"/>
      <c r="H14" s="73">
        <v>44219</v>
      </c>
      <c r="I14" s="80"/>
    </row>
    <row r="15" spans="1:9" ht="24" customHeight="1">
      <c r="A15" s="84">
        <v>14</v>
      </c>
      <c r="B15" s="211" t="str">
        <f>火花營獎勵記錄!B15</f>
        <v>XXX</v>
      </c>
      <c r="C15" s="207" t="str">
        <f>火花營獎勵記錄!C15</f>
        <v>S1b</v>
      </c>
      <c r="D15" s="73">
        <v>44149</v>
      </c>
      <c r="E15" s="81">
        <v>44219</v>
      </c>
      <c r="F15" s="73">
        <v>44296</v>
      </c>
      <c r="G15" s="80"/>
      <c r="H15" s="73">
        <v>44219</v>
      </c>
      <c r="I15" s="80"/>
    </row>
    <row r="16" spans="1:9" s="6" customFormat="1" ht="24" customHeight="1">
      <c r="A16" s="84">
        <v>15</v>
      </c>
      <c r="B16" s="211" t="str">
        <f>火花營獎勵記錄!B16</f>
        <v>XXX</v>
      </c>
      <c r="C16" s="207" t="str">
        <f>火花營獎勵記錄!C16</f>
        <v>S2</v>
      </c>
      <c r="D16" s="73">
        <v>44149</v>
      </c>
      <c r="E16" s="81">
        <v>44219</v>
      </c>
      <c r="F16" s="73">
        <v>44296</v>
      </c>
      <c r="G16" s="80"/>
      <c r="H16" s="73">
        <v>44219</v>
      </c>
      <c r="I16" s="80"/>
    </row>
    <row r="17" spans="1:91" s="6" customFormat="1" ht="24" customHeight="1">
      <c r="A17" s="84">
        <v>16</v>
      </c>
      <c r="B17" s="211" t="str">
        <f>火花營獎勵記錄!B17</f>
        <v>XXX</v>
      </c>
      <c r="C17" s="207" t="str">
        <f>火花營獎勵記錄!C17</f>
        <v>S2</v>
      </c>
      <c r="D17" s="73">
        <v>44149</v>
      </c>
      <c r="E17" s="81">
        <v>44219</v>
      </c>
      <c r="F17" s="73">
        <v>44296</v>
      </c>
      <c r="G17" s="80"/>
      <c r="H17" s="73">
        <v>44219</v>
      </c>
      <c r="I17" s="80"/>
    </row>
    <row r="18" spans="1:91" s="6" customFormat="1" ht="24" customHeight="1">
      <c r="A18" s="84">
        <v>17</v>
      </c>
      <c r="B18" s="211" t="str">
        <f>火花營獎勵記錄!B18</f>
        <v>XXX</v>
      </c>
      <c r="C18" s="207" t="str">
        <f>火花營獎勵記錄!C18</f>
        <v>S2</v>
      </c>
      <c r="D18" s="73">
        <v>44149</v>
      </c>
      <c r="E18" s="81">
        <v>44219</v>
      </c>
      <c r="F18" s="73">
        <v>44296</v>
      </c>
      <c r="G18" s="80"/>
      <c r="H18" s="73">
        <v>44219</v>
      </c>
      <c r="I18" s="80"/>
      <c r="BZ18" s="79">
        <v>40628</v>
      </c>
    </row>
    <row r="19" spans="1:91" s="6" customFormat="1" ht="24" customHeight="1">
      <c r="A19" s="84">
        <v>18</v>
      </c>
      <c r="B19" s="211" t="str">
        <f>火花營獎勵記錄!B19</f>
        <v>XXX</v>
      </c>
      <c r="C19" s="207" t="str">
        <f>火花營獎勵記錄!C19</f>
        <v>S2</v>
      </c>
      <c r="D19" s="73">
        <v>44149</v>
      </c>
      <c r="E19" s="81">
        <v>44219</v>
      </c>
      <c r="F19" s="73">
        <v>44296</v>
      </c>
      <c r="G19" s="80"/>
      <c r="H19" s="73">
        <v>44219</v>
      </c>
      <c r="I19" s="80"/>
    </row>
    <row r="20" spans="1:91" s="6" customFormat="1" ht="24" customHeight="1">
      <c r="A20" s="84">
        <v>19</v>
      </c>
      <c r="B20" s="211" t="str">
        <f>火花營獎勵記錄!B20</f>
        <v>XXX</v>
      </c>
      <c r="C20" s="207" t="str">
        <f>火花營獎勵記錄!C20</f>
        <v>S2</v>
      </c>
      <c r="D20" s="73">
        <v>44149</v>
      </c>
      <c r="E20" s="81">
        <v>44219</v>
      </c>
      <c r="F20" s="73">
        <v>44296</v>
      </c>
      <c r="G20" s="80"/>
      <c r="H20" s="73">
        <v>44219</v>
      </c>
      <c r="I20" s="80"/>
    </row>
    <row r="21" spans="1:91" s="6" customFormat="1" ht="24" customHeight="1">
      <c r="A21" s="84">
        <v>20</v>
      </c>
      <c r="B21" s="211" t="str">
        <f>火花營獎勵記錄!B21</f>
        <v>XXX</v>
      </c>
      <c r="C21" s="207" t="str">
        <f>火花營獎勵記錄!C21</f>
        <v>S2</v>
      </c>
      <c r="D21" s="73">
        <v>44149</v>
      </c>
      <c r="E21" s="81">
        <v>44219</v>
      </c>
      <c r="F21" s="73">
        <v>44296</v>
      </c>
      <c r="G21" s="80"/>
      <c r="H21" s="73">
        <v>44219</v>
      </c>
      <c r="I21" s="80"/>
    </row>
    <row r="22" spans="1:91" ht="24" customHeight="1">
      <c r="A22" s="84">
        <v>21</v>
      </c>
      <c r="B22" s="211" t="str">
        <f>火花營獎勵記錄!B22</f>
        <v>XXX</v>
      </c>
      <c r="C22" s="207" t="str">
        <f>火花營獎勵記錄!C22</f>
        <v>S2</v>
      </c>
      <c r="D22" s="73"/>
      <c r="E22" s="81">
        <v>44219</v>
      </c>
      <c r="F22" s="73"/>
      <c r="G22" s="80"/>
      <c r="H22" s="73">
        <v>44219</v>
      </c>
      <c r="I22" s="80"/>
    </row>
    <row r="23" spans="1:91" s="6" customFormat="1" ht="24" customHeight="1">
      <c r="A23" s="84">
        <v>22</v>
      </c>
      <c r="B23" s="211" t="str">
        <f>火花營獎勵記錄!B23</f>
        <v>XXX</v>
      </c>
      <c r="C23" s="207" t="str">
        <f>火花營獎勵記錄!C23</f>
        <v>S2</v>
      </c>
      <c r="D23" s="73">
        <v>44149</v>
      </c>
      <c r="E23" s="81"/>
      <c r="F23" s="73"/>
      <c r="G23" s="80"/>
      <c r="H23" s="73"/>
      <c r="I23" s="80"/>
    </row>
    <row r="24" spans="1:91" ht="24" customHeight="1">
      <c r="A24" s="84">
        <v>23</v>
      </c>
      <c r="B24" s="211" t="str">
        <f>火花營獎勵記錄!B24</f>
        <v>XXX</v>
      </c>
      <c r="C24" s="207" t="str">
        <f>火花營獎勵記錄!C24</f>
        <v>S2</v>
      </c>
      <c r="D24" s="73">
        <v>44149</v>
      </c>
      <c r="E24" s="81">
        <v>44219</v>
      </c>
      <c r="F24" s="73">
        <v>44296</v>
      </c>
      <c r="G24" s="80"/>
      <c r="H24" s="73">
        <v>44219</v>
      </c>
      <c r="I24" s="80"/>
    </row>
    <row r="25" spans="1:91" ht="24" customHeight="1">
      <c r="A25" s="84">
        <v>24</v>
      </c>
      <c r="B25" s="211" t="str">
        <f>火花營獎勵記錄!B25</f>
        <v>XXX</v>
      </c>
      <c r="C25" s="207" t="str">
        <f>火花營獎勵記錄!C25</f>
        <v>S3a</v>
      </c>
      <c r="D25" s="73">
        <v>44149</v>
      </c>
      <c r="E25" s="81">
        <v>44219</v>
      </c>
      <c r="F25" s="73">
        <v>44296</v>
      </c>
      <c r="G25" s="80"/>
      <c r="H25" s="73">
        <v>44219</v>
      </c>
      <c r="I25" s="80"/>
    </row>
    <row r="26" spans="1:91" ht="24" customHeight="1">
      <c r="A26" s="84">
        <v>25</v>
      </c>
      <c r="B26" s="211" t="str">
        <f>火花營獎勵記錄!B26</f>
        <v>XXX</v>
      </c>
      <c r="C26" s="207" t="str">
        <f>火花營獎勵記錄!C26</f>
        <v>S3a</v>
      </c>
      <c r="D26" s="73">
        <v>44149</v>
      </c>
      <c r="E26" s="81">
        <v>44219</v>
      </c>
      <c r="F26" s="73">
        <v>44296</v>
      </c>
      <c r="G26" s="80"/>
      <c r="H26" s="73">
        <v>44219</v>
      </c>
      <c r="I26" s="80"/>
    </row>
    <row r="27" spans="1:91" ht="24" customHeight="1">
      <c r="A27" s="84">
        <v>26</v>
      </c>
      <c r="B27" s="211" t="str">
        <f>火花營獎勵記錄!B27</f>
        <v>XXX</v>
      </c>
      <c r="C27" s="207" t="str">
        <f>火花營獎勵記錄!C27</f>
        <v>S3a</v>
      </c>
      <c r="D27" s="73">
        <v>44149</v>
      </c>
      <c r="E27" s="81">
        <v>44219</v>
      </c>
      <c r="F27" s="73">
        <v>44296</v>
      </c>
      <c r="G27" s="80"/>
      <c r="H27" s="73">
        <v>44219</v>
      </c>
      <c r="I27" s="80"/>
    </row>
    <row r="28" spans="1:91" ht="24" customHeight="1">
      <c r="A28" s="84">
        <v>27</v>
      </c>
      <c r="B28" s="211" t="str">
        <f>火花營獎勵記錄!B28</f>
        <v>XXX</v>
      </c>
      <c r="C28" s="207" t="str">
        <f>火花營獎勵記錄!C28</f>
        <v>S3a</v>
      </c>
      <c r="D28" s="73">
        <v>44149</v>
      </c>
      <c r="E28" s="81">
        <v>44219</v>
      </c>
      <c r="F28" s="73">
        <v>44296</v>
      </c>
      <c r="G28" s="80"/>
      <c r="H28" s="73">
        <v>44219</v>
      </c>
      <c r="I28" s="80"/>
    </row>
    <row r="29" spans="1:91" ht="24" customHeight="1">
      <c r="A29" s="84">
        <v>28</v>
      </c>
      <c r="B29" s="211" t="str">
        <f>火花營獎勵記錄!B29</f>
        <v>XXX</v>
      </c>
      <c r="C29" s="207" t="str">
        <f>火花營獎勵記錄!C29</f>
        <v>S3a</v>
      </c>
      <c r="D29" s="73">
        <v>44149</v>
      </c>
      <c r="E29" s="81">
        <v>44219</v>
      </c>
      <c r="F29" s="73">
        <v>44296</v>
      </c>
      <c r="G29" s="80"/>
      <c r="H29" s="73">
        <v>44219</v>
      </c>
      <c r="I29" s="80"/>
    </row>
    <row r="30" spans="1:91" ht="24" customHeight="1">
      <c r="A30" s="84">
        <v>29</v>
      </c>
      <c r="B30" s="211" t="str">
        <f>火花營獎勵記錄!B30</f>
        <v>XXX</v>
      </c>
      <c r="C30" s="207" t="str">
        <f>火花營獎勵記錄!C30</f>
        <v>S3a</v>
      </c>
      <c r="D30" s="73">
        <v>44149</v>
      </c>
      <c r="E30" s="81">
        <v>44219</v>
      </c>
      <c r="F30" s="73">
        <v>44296</v>
      </c>
      <c r="G30" s="80"/>
      <c r="H30" s="73">
        <v>44219</v>
      </c>
      <c r="I30" s="80"/>
      <c r="CK30" s="78">
        <v>40628</v>
      </c>
      <c r="CM30" s="78">
        <v>40628</v>
      </c>
    </row>
    <row r="31" spans="1:91" ht="24" customHeight="1">
      <c r="A31" s="84">
        <v>30</v>
      </c>
      <c r="B31" s="211" t="str">
        <f>火花營獎勵記錄!B31</f>
        <v>XXX</v>
      </c>
      <c r="C31" s="207" t="str">
        <f>火花營獎勵記錄!C31</f>
        <v>S3a</v>
      </c>
      <c r="D31" s="73">
        <v>44149</v>
      </c>
      <c r="E31" s="81">
        <v>44219</v>
      </c>
      <c r="F31" s="73">
        <v>44296</v>
      </c>
      <c r="G31" s="80"/>
      <c r="H31" s="73">
        <v>44219</v>
      </c>
      <c r="I31" s="80"/>
    </row>
    <row r="32" spans="1:91" ht="24" customHeight="1">
      <c r="A32" s="84">
        <v>31</v>
      </c>
      <c r="B32" s="211" t="str">
        <f>火花營獎勵記錄!B32</f>
        <v>XXX</v>
      </c>
      <c r="C32" s="207" t="str">
        <f>火花營獎勵記錄!C32</f>
        <v>S3a</v>
      </c>
      <c r="D32" s="73">
        <v>44149</v>
      </c>
      <c r="E32" s="81">
        <v>44219</v>
      </c>
      <c r="F32" s="73">
        <v>44296</v>
      </c>
      <c r="G32" s="80"/>
      <c r="H32" s="73">
        <v>44219</v>
      </c>
      <c r="I32" s="80"/>
    </row>
    <row r="33" spans="1:193" ht="24" customHeight="1">
      <c r="A33" s="84">
        <v>32</v>
      </c>
      <c r="B33" s="211" t="str">
        <f>火花營獎勵記錄!B33</f>
        <v>XXX</v>
      </c>
      <c r="C33" s="207" t="str">
        <f>火花營獎勵記錄!C33</f>
        <v>S3a</v>
      </c>
      <c r="D33" s="73">
        <v>44149</v>
      </c>
      <c r="E33" s="81">
        <v>44219</v>
      </c>
      <c r="F33" s="73">
        <v>44296</v>
      </c>
      <c r="G33" s="80"/>
      <c r="H33" s="73">
        <v>44219</v>
      </c>
      <c r="I33" s="80"/>
    </row>
    <row r="34" spans="1:193" ht="24" customHeight="1">
      <c r="A34" s="84">
        <v>33</v>
      </c>
      <c r="B34" s="211" t="str">
        <f>火花營獎勵記錄!B34</f>
        <v>XXX</v>
      </c>
      <c r="C34" s="207" t="str">
        <f>火花營獎勵記錄!C34</f>
        <v>S3b</v>
      </c>
      <c r="D34" s="73"/>
      <c r="E34" s="81">
        <v>44219</v>
      </c>
      <c r="F34" s="73">
        <v>44296</v>
      </c>
      <c r="G34" s="80"/>
      <c r="H34" s="73">
        <v>44219</v>
      </c>
      <c r="I34" s="80"/>
      <c r="EN34" s="78">
        <v>40628</v>
      </c>
    </row>
    <row r="35" spans="1:193" ht="24" customHeight="1">
      <c r="A35" s="84">
        <v>34</v>
      </c>
      <c r="B35" s="211" t="str">
        <f>火花營獎勵記錄!B35</f>
        <v>XXX</v>
      </c>
      <c r="C35" s="207" t="str">
        <f>火花營獎勵記錄!C35</f>
        <v>S3b</v>
      </c>
      <c r="D35" s="73">
        <v>44149</v>
      </c>
      <c r="E35" s="81">
        <v>44219</v>
      </c>
      <c r="F35" s="73">
        <v>44296</v>
      </c>
      <c r="G35" s="80"/>
      <c r="H35" s="73">
        <v>44219</v>
      </c>
      <c r="I35" s="80"/>
    </row>
    <row r="36" spans="1:193" ht="24" customHeight="1">
      <c r="A36" s="84">
        <v>35</v>
      </c>
      <c r="B36" s="211" t="str">
        <f>火花營獎勵記錄!B36</f>
        <v>XXX</v>
      </c>
      <c r="C36" s="207" t="str">
        <f>火花營獎勵記錄!C36</f>
        <v>S3b</v>
      </c>
      <c r="D36" s="73">
        <v>44149</v>
      </c>
      <c r="E36" s="81">
        <v>44219</v>
      </c>
      <c r="F36" s="73">
        <v>44296</v>
      </c>
      <c r="G36" s="80"/>
      <c r="H36" s="73">
        <v>44219</v>
      </c>
      <c r="I36" s="80"/>
      <c r="FL36" s="78">
        <v>40628</v>
      </c>
      <c r="FM36" s="78">
        <v>40628</v>
      </c>
      <c r="FN36" s="78">
        <v>40628</v>
      </c>
      <c r="FO36" s="78">
        <v>40628</v>
      </c>
      <c r="FP36" s="78">
        <v>40628</v>
      </c>
      <c r="FQ36" s="78">
        <v>40628</v>
      </c>
    </row>
    <row r="37" spans="1:193" ht="24" customHeight="1">
      <c r="A37" s="84">
        <v>36</v>
      </c>
      <c r="B37" s="211" t="str">
        <f>火花營獎勵記錄!B37</f>
        <v>XXX</v>
      </c>
      <c r="C37" s="207" t="str">
        <f>火花營獎勵記錄!C37</f>
        <v>S3b</v>
      </c>
      <c r="D37" s="73">
        <v>44149</v>
      </c>
      <c r="E37" s="81">
        <v>44219</v>
      </c>
      <c r="F37" s="73">
        <v>44296</v>
      </c>
      <c r="G37" s="80"/>
      <c r="H37" s="73">
        <v>44219</v>
      </c>
      <c r="I37" s="80"/>
      <c r="EU37" s="78">
        <v>40628</v>
      </c>
      <c r="EV37" s="78">
        <v>40628</v>
      </c>
      <c r="EW37" s="78">
        <v>40628</v>
      </c>
      <c r="EX37" s="78">
        <v>40628</v>
      </c>
      <c r="EY37" s="78">
        <v>40628</v>
      </c>
      <c r="EZ37" s="78">
        <v>40628</v>
      </c>
      <c r="FA37" s="78">
        <v>40628</v>
      </c>
      <c r="FB37" s="78">
        <v>40628</v>
      </c>
      <c r="FC37" s="78">
        <v>40628</v>
      </c>
      <c r="FJ37" s="78">
        <v>40628</v>
      </c>
    </row>
    <row r="38" spans="1:193" ht="24" customHeight="1">
      <c r="A38" s="84">
        <v>37</v>
      </c>
      <c r="B38" s="211" t="str">
        <f>火花營獎勵記錄!B38</f>
        <v>XXX</v>
      </c>
      <c r="C38" s="207" t="str">
        <f>火花營獎勵記錄!C38</f>
        <v>S3b</v>
      </c>
      <c r="D38" s="73">
        <v>44149</v>
      </c>
      <c r="E38" s="81"/>
      <c r="F38" s="73">
        <v>44296</v>
      </c>
      <c r="G38" s="80"/>
      <c r="H38" s="73"/>
      <c r="I38" s="80"/>
      <c r="DB38" s="78">
        <v>40628</v>
      </c>
      <c r="DC38" s="78">
        <v>40628</v>
      </c>
      <c r="DD38" s="78">
        <v>40628</v>
      </c>
      <c r="DF38" s="78">
        <v>40628</v>
      </c>
      <c r="DG38" s="78">
        <v>40628</v>
      </c>
    </row>
    <row r="39" spans="1:193" ht="24" customHeight="1">
      <c r="A39" s="84">
        <v>38</v>
      </c>
      <c r="B39" s="211" t="str">
        <f>火花營獎勵記錄!B39</f>
        <v>XXX</v>
      </c>
      <c r="C39" s="207" t="str">
        <f>火花營獎勵記錄!C39</f>
        <v>S3b</v>
      </c>
      <c r="D39" s="73">
        <v>44149</v>
      </c>
      <c r="E39" s="81">
        <v>44219</v>
      </c>
      <c r="F39" s="73">
        <v>44296</v>
      </c>
      <c r="G39" s="80"/>
      <c r="H39" s="73">
        <v>44219</v>
      </c>
      <c r="I39" s="80"/>
      <c r="GA39" s="78">
        <v>40628</v>
      </c>
      <c r="GB39" s="78">
        <v>40628</v>
      </c>
      <c r="GD39" s="78">
        <v>40628</v>
      </c>
      <c r="GG39" s="78">
        <v>40628</v>
      </c>
      <c r="GH39" s="78">
        <v>40628</v>
      </c>
      <c r="GI39" s="78">
        <v>40628</v>
      </c>
      <c r="GJ39" s="78">
        <v>40628</v>
      </c>
      <c r="GK39" s="78">
        <v>40628</v>
      </c>
    </row>
    <row r="40" spans="1:193" ht="24" customHeight="1">
      <c r="A40" s="84">
        <v>39</v>
      </c>
      <c r="B40" s="211" t="str">
        <f>火花營獎勵記錄!B40</f>
        <v>XXX</v>
      </c>
      <c r="C40" s="207" t="str">
        <f>火花營獎勵記錄!C40</f>
        <v>S3b</v>
      </c>
      <c r="D40" s="73">
        <v>44149</v>
      </c>
      <c r="E40" s="81">
        <v>44219</v>
      </c>
      <c r="F40" s="73">
        <v>44296</v>
      </c>
      <c r="G40" s="80"/>
      <c r="H40" s="73">
        <v>44219</v>
      </c>
      <c r="I40" s="80"/>
      <c r="FT40" s="78">
        <v>40628</v>
      </c>
      <c r="FU40" s="78">
        <v>40628</v>
      </c>
      <c r="FV40" s="78">
        <v>40628</v>
      </c>
    </row>
    <row r="41" spans="1:193" ht="24" customHeight="1">
      <c r="A41" s="84">
        <v>40</v>
      </c>
      <c r="B41" s="211" t="str">
        <f>火花營獎勵記錄!B41</f>
        <v>XXX</v>
      </c>
      <c r="C41" s="207" t="str">
        <f>火花營獎勵記錄!C41</f>
        <v>S3b</v>
      </c>
      <c r="D41" s="73"/>
      <c r="E41" s="81">
        <v>44219</v>
      </c>
      <c r="F41" s="73">
        <v>44296</v>
      </c>
      <c r="G41" s="80"/>
      <c r="H41" s="73">
        <v>44219</v>
      </c>
      <c r="I41" s="80"/>
      <c r="DJ41" s="78">
        <v>40628</v>
      </c>
      <c r="DK41" s="78">
        <v>40628</v>
      </c>
      <c r="DN41" s="78">
        <v>40628</v>
      </c>
      <c r="DP41" s="78">
        <v>40628</v>
      </c>
      <c r="DQ41" s="78">
        <v>40628</v>
      </c>
      <c r="DS41" s="78">
        <v>40628</v>
      </c>
      <c r="EO41" s="78">
        <v>40628</v>
      </c>
      <c r="EP41" s="78">
        <v>40628</v>
      </c>
      <c r="EQ41" s="78">
        <v>40628</v>
      </c>
      <c r="ER41" s="78">
        <v>40628</v>
      </c>
      <c r="ES41" s="78">
        <v>40628</v>
      </c>
      <c r="ET41" s="78">
        <v>40628</v>
      </c>
      <c r="EU41" s="78">
        <v>40628</v>
      </c>
    </row>
    <row r="42" spans="1:193" ht="24" customHeight="1">
      <c r="A42" s="84">
        <v>41</v>
      </c>
      <c r="B42" s="211" t="str">
        <f>火花營獎勵記錄!B42</f>
        <v>XXX</v>
      </c>
      <c r="C42" s="207" t="str">
        <f>火花營獎勵記錄!C42</f>
        <v>S3b</v>
      </c>
      <c r="D42" s="73"/>
      <c r="E42" s="81"/>
      <c r="F42" s="73">
        <v>44296</v>
      </c>
      <c r="G42" s="80"/>
      <c r="H42" s="73"/>
      <c r="I42" s="80"/>
      <c r="EM42" s="78"/>
      <c r="EN42" s="78"/>
      <c r="EO42" s="78"/>
      <c r="EP42" s="78"/>
      <c r="EQ42" s="78"/>
      <c r="ER42" s="78"/>
      <c r="EU42" s="78"/>
    </row>
    <row r="43" spans="1:193" ht="24" customHeight="1">
      <c r="A43" s="84">
        <v>42</v>
      </c>
      <c r="B43" s="211" t="str">
        <f>火花營獎勵記錄!B43</f>
        <v>XXX</v>
      </c>
      <c r="C43" s="207" t="str">
        <f>火花營獎勵記錄!C43</f>
        <v>S3b</v>
      </c>
      <c r="D43" s="73">
        <v>44149</v>
      </c>
      <c r="E43" s="81">
        <v>44219</v>
      </c>
      <c r="F43" s="73"/>
      <c r="G43" s="80"/>
      <c r="H43" s="73"/>
      <c r="I43" s="80"/>
      <c r="DJ43" s="78"/>
      <c r="DK43" s="78"/>
      <c r="DN43" s="78"/>
      <c r="DP43" s="78"/>
      <c r="DQ43" s="78"/>
      <c r="DS43" s="78"/>
      <c r="EO43" s="78"/>
      <c r="EP43" s="78"/>
      <c r="EQ43" s="78"/>
      <c r="ER43" s="78"/>
      <c r="ES43" s="78"/>
      <c r="ET43" s="78"/>
      <c r="EU43" s="78"/>
    </row>
  </sheetData>
  <autoFilter ref="A1:I43" xr:uid="{00000000-0009-0000-0000-000003000000}"/>
  <phoneticPr fontId="2" type="noConversion"/>
  <pageMargins left="0.94488188976377963" right="0.74803149606299213" top="0.98425196850393704" bottom="0.74803149606299213" header="0.51181102362204722" footer="0.51181102362204722"/>
  <pageSetup paperSize="9" scale="42" fitToWidth="0" orientation="landscape" horizontalDpi="4294967293" r:id="rId1"/>
  <headerFooter alignWithMargins="0">
    <oddHeader>&amp;C&amp;"新細明體,粗體"&amp;16&amp;U&amp;A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火花營獎勵記錄</vt:lpstr>
      <vt:lpstr>火花營進度簡報</vt:lpstr>
      <vt:lpstr>火花營進度記錄</vt:lpstr>
      <vt:lpstr>火花營出席獎記錄</vt:lpstr>
      <vt:lpstr>火花營出席獎記錄!Print_Titles</vt:lpstr>
      <vt:lpstr>火花營獎勵記錄!Print_Titles</vt:lpstr>
      <vt:lpstr>火花營進度記錄!Print_Titles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Lau's Family</dc:creator>
  <cp:lastModifiedBy>Helen Lam</cp:lastModifiedBy>
  <cp:lastPrinted>2016-08-27T17:02:27Z</cp:lastPrinted>
  <dcterms:created xsi:type="dcterms:W3CDTF">2008-09-05T17:36:25Z</dcterms:created>
  <dcterms:modified xsi:type="dcterms:W3CDTF">2021-06-08T03:31:33Z</dcterms:modified>
</cp:coreProperties>
</file>